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840"/>
  </bookViews>
  <sheets>
    <sheet name="INTRADAY - F&amp;O" sheetId="1" r:id="rId1"/>
    <sheet name="INTRADAY - CASH" sheetId="2" r:id="rId2"/>
    <sheet name="PRUDENT TRADE" sheetId="4" r:id="rId3"/>
    <sheet name="OPTION STRATEGY" sheetId="5" r:id="rId4"/>
    <sheet name="PRUALPHA CALLS" sheetId="6" r:id="rId5"/>
    <sheet name="PRUGROW CALLS" sheetId="7" r:id="rId6"/>
  </sheets>
  <definedNames>
    <definedName name="_xlnm._FilterDatabase" localSheetId="2" hidden="1">'PRUDENT TRADE'!$B$3:$J$76</definedName>
  </definedNames>
  <calcPr calcId="125725"/>
</workbook>
</file>

<file path=xl/calcChain.xml><?xml version="1.0" encoding="utf-8"?>
<calcChain xmlns="http://schemas.openxmlformats.org/spreadsheetml/2006/main">
  <c r="I73" i="4"/>
  <c r="I74" l="1"/>
  <c r="I75" l="1"/>
  <c r="I72"/>
  <c r="I69"/>
  <c r="I71" l="1"/>
  <c r="I55"/>
  <c r="I57"/>
  <c r="I64"/>
  <c r="I67"/>
  <c r="H148" i="2"/>
  <c r="I148" s="1"/>
  <c r="H147"/>
  <c r="I147" s="1"/>
  <c r="I146"/>
  <c r="H146"/>
  <c r="H145"/>
  <c r="I145" s="1"/>
  <c r="I144"/>
  <c r="H144"/>
  <c r="H143"/>
  <c r="I143" s="1"/>
  <c r="I142"/>
  <c r="H142"/>
  <c r="H141"/>
  <c r="I141" s="1"/>
  <c r="I221" i="1"/>
  <c r="I220"/>
  <c r="I219"/>
  <c r="I218"/>
  <c r="I217"/>
  <c r="I216"/>
  <c r="I215"/>
  <c r="I214"/>
  <c r="I213"/>
  <c r="I70" i="4" l="1"/>
  <c r="I68"/>
  <c r="I66"/>
  <c r="I65"/>
  <c r="I63"/>
  <c r="I62"/>
  <c r="I61"/>
  <c r="I60"/>
  <c r="I59"/>
  <c r="I58"/>
  <c r="H140" i="2"/>
  <c r="I140" s="1"/>
  <c r="I139"/>
  <c r="H139"/>
  <c r="H138"/>
  <c r="I138" s="1"/>
  <c r="I137"/>
  <c r="H137"/>
  <c r="H136"/>
  <c r="I136" s="1"/>
  <c r="I135"/>
  <c r="H135"/>
  <c r="H134"/>
  <c r="I134" s="1"/>
  <c r="I133"/>
  <c r="H133"/>
  <c r="H132"/>
  <c r="I132" s="1"/>
  <c r="I212" i="1"/>
  <c r="I211"/>
  <c r="I210"/>
  <c r="I209"/>
  <c r="I208"/>
  <c r="I207"/>
  <c r="I206"/>
  <c r="I205"/>
  <c r="I204"/>
  <c r="I203"/>
  <c r="I54" i="4" l="1"/>
  <c r="I53"/>
  <c r="H131" i="2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I202" i="1"/>
  <c r="I201"/>
  <c r="I200"/>
  <c r="I199"/>
  <c r="I198"/>
  <c r="I197"/>
  <c r="I196"/>
  <c r="I195"/>
  <c r="I194"/>
  <c r="I56" i="4" l="1"/>
  <c r="H123" i="2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I193" i="1"/>
  <c r="I192"/>
  <c r="I191"/>
  <c r="I190"/>
  <c r="I189"/>
  <c r="I188"/>
  <c r="I187"/>
  <c r="I52" i="4" l="1"/>
  <c r="I51"/>
  <c r="I49"/>
  <c r="H112" i="2"/>
  <c r="I112" s="1"/>
  <c r="I111"/>
  <c r="H111"/>
  <c r="H110"/>
  <c r="I110" s="1"/>
  <c r="I109"/>
  <c r="H109"/>
  <c r="H108"/>
  <c r="I108" s="1"/>
  <c r="I107"/>
  <c r="H107"/>
  <c r="H106"/>
  <c r="I106" s="1"/>
  <c r="I186" i="1"/>
  <c r="I185"/>
  <c r="I184"/>
  <c r="I183"/>
  <c r="I182"/>
  <c r="I181"/>
  <c r="I180"/>
  <c r="I179"/>
  <c r="I178"/>
  <c r="I177"/>
  <c r="I176"/>
  <c r="I175"/>
  <c r="I105" i="2" l="1"/>
  <c r="H105"/>
  <c r="I104"/>
  <c r="H104"/>
  <c r="I103"/>
  <c r="H103"/>
  <c r="I102"/>
  <c r="H102"/>
  <c r="I101"/>
  <c r="H101"/>
  <c r="I100"/>
  <c r="H100"/>
  <c r="I99"/>
  <c r="H99"/>
  <c r="I174" i="1"/>
  <c r="I173"/>
  <c r="I172"/>
  <c r="I171"/>
  <c r="I170"/>
  <c r="I169"/>
  <c r="I168"/>
  <c r="I167"/>
  <c r="I166"/>
  <c r="I165"/>
  <c r="I164"/>
  <c r="I163"/>
  <c r="I162"/>
  <c r="I50" i="4" l="1"/>
  <c r="I48"/>
  <c r="I47"/>
  <c r="I46"/>
  <c r="J33" i="5"/>
  <c r="J32"/>
  <c r="H98" i="2"/>
  <c r="I98" s="1"/>
  <c r="H97"/>
  <c r="I97" s="1"/>
  <c r="H96"/>
  <c r="I96" s="1"/>
  <c r="I95"/>
  <c r="H95"/>
  <c r="I161" i="1"/>
  <c r="I160"/>
  <c r="I159"/>
  <c r="I158"/>
  <c r="I157"/>
  <c r="I156"/>
  <c r="I155"/>
  <c r="I154"/>
  <c r="I153"/>
  <c r="I152"/>
  <c r="I151"/>
  <c r="I150"/>
  <c r="I149"/>
  <c r="J31" i="5" l="1"/>
  <c r="J30"/>
  <c r="J28"/>
  <c r="J24"/>
  <c r="I44" i="4"/>
  <c r="I40"/>
  <c r="I39"/>
  <c r="I26"/>
  <c r="H94" i="2"/>
  <c r="I94" s="1"/>
  <c r="H93"/>
  <c r="I93" s="1"/>
  <c r="H92"/>
  <c r="I92" s="1"/>
  <c r="H91"/>
  <c r="I91" s="1"/>
  <c r="H90"/>
  <c r="I90" s="1"/>
  <c r="H89"/>
  <c r="I89" s="1"/>
  <c r="H88"/>
  <c r="I88" s="1"/>
  <c r="I148" i="1"/>
  <c r="I147"/>
  <c r="I146"/>
  <c r="I145"/>
  <c r="I144"/>
  <c r="I143"/>
  <c r="I142"/>
  <c r="I141"/>
  <c r="I140"/>
  <c r="I139"/>
  <c r="I138"/>
  <c r="I137"/>
  <c r="J29" i="5" l="1"/>
  <c r="I45" i="4"/>
  <c r="I43"/>
  <c r="I37"/>
  <c r="I36"/>
  <c r="I87" i="2"/>
  <c r="H87"/>
  <c r="H86"/>
  <c r="I86" s="1"/>
  <c r="I85"/>
  <c r="H85"/>
  <c r="H84"/>
  <c r="I84" s="1"/>
  <c r="I136" i="1"/>
  <c r="I135"/>
  <c r="I134"/>
  <c r="I133"/>
  <c r="I132"/>
  <c r="I131"/>
  <c r="I130"/>
  <c r="I129"/>
  <c r="I128"/>
  <c r="I127"/>
  <c r="I126"/>
  <c r="I125"/>
  <c r="I34" i="4" l="1"/>
  <c r="J27" i="5"/>
  <c r="I42" i="4"/>
  <c r="I41"/>
  <c r="I38"/>
  <c r="I33"/>
  <c r="I31"/>
  <c r="H83" i="2"/>
  <c r="I83" s="1"/>
  <c r="I82"/>
  <c r="H82"/>
  <c r="H81"/>
  <c r="I81" s="1"/>
  <c r="I80"/>
  <c r="H80"/>
  <c r="H79"/>
  <c r="I79" s="1"/>
  <c r="I78"/>
  <c r="H78"/>
  <c r="I124" i="1"/>
  <c r="I123"/>
  <c r="I122"/>
  <c r="I121"/>
  <c r="I120"/>
  <c r="I119"/>
  <c r="I118"/>
  <c r="I117"/>
  <c r="I116"/>
  <c r="I115"/>
  <c r="I114"/>
  <c r="I113"/>
  <c r="I35" i="4" l="1"/>
  <c r="I32"/>
  <c r="I30"/>
  <c r="J26" i="5"/>
  <c r="J25"/>
  <c r="H77" i="2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I112" i="1"/>
  <c r="I111"/>
  <c r="I110"/>
  <c r="I109"/>
  <c r="I108"/>
  <c r="I107"/>
  <c r="I106"/>
  <c r="I105"/>
  <c r="J23" i="5" l="1"/>
  <c r="J22"/>
  <c r="J21"/>
  <c r="I25" i="4"/>
  <c r="I24"/>
  <c r="I23"/>
  <c r="I20"/>
  <c r="I13"/>
  <c r="I68" i="2"/>
  <c r="H68"/>
  <c r="H67"/>
  <c r="I67" s="1"/>
  <c r="I66"/>
  <c r="H66"/>
  <c r="I65"/>
  <c r="H65"/>
  <c r="I64"/>
  <c r="H64"/>
  <c r="I63"/>
  <c r="H63"/>
  <c r="I104" i="1"/>
  <c r="I103"/>
  <c r="I102"/>
  <c r="I101"/>
  <c r="I100"/>
  <c r="I99"/>
  <c r="I98"/>
  <c r="I97"/>
  <c r="I96"/>
  <c r="I95"/>
  <c r="I94"/>
  <c r="I93"/>
  <c r="I29" i="4" l="1"/>
  <c r="I27"/>
  <c r="I15"/>
  <c r="H62" i="2"/>
  <c r="I62" s="1"/>
  <c r="I61"/>
  <c r="H61"/>
  <c r="H60"/>
  <c r="I60" s="1"/>
  <c r="I59"/>
  <c r="H59"/>
  <c r="I92" i="1"/>
  <c r="I91"/>
  <c r="I90"/>
  <c r="I89"/>
  <c r="I88"/>
  <c r="I87"/>
  <c r="I86"/>
  <c r="I85"/>
  <c r="I84"/>
  <c r="I83"/>
  <c r="I82"/>
  <c r="I28" i="4" l="1"/>
  <c r="J20" i="5"/>
  <c r="J19"/>
  <c r="H58" i="2"/>
  <c r="I58" s="1"/>
  <c r="H57"/>
  <c r="I57" s="1"/>
  <c r="I56"/>
  <c r="H56"/>
  <c r="H55"/>
  <c r="I55" s="1"/>
  <c r="I54"/>
  <c r="H54"/>
  <c r="H53"/>
  <c r="I53" s="1"/>
  <c r="I81" i="1"/>
  <c r="I80"/>
  <c r="I79"/>
  <c r="I78"/>
  <c r="I77"/>
  <c r="I76"/>
  <c r="I75"/>
  <c r="I74"/>
  <c r="I73"/>
  <c r="I72"/>
  <c r="I21" i="4" l="1"/>
  <c r="I17"/>
  <c r="J14" i="5"/>
  <c r="J17"/>
  <c r="J18"/>
  <c r="H52" i="2"/>
  <c r="I52" s="1"/>
  <c r="I51"/>
  <c r="H51"/>
  <c r="I50"/>
  <c r="H50"/>
  <c r="I49"/>
  <c r="H49"/>
  <c r="I48"/>
  <c r="H48"/>
  <c r="I47"/>
  <c r="H47"/>
  <c r="I46"/>
  <c r="H46"/>
  <c r="I71" i="1"/>
  <c r="I70"/>
  <c r="I69"/>
  <c r="I68"/>
  <c r="I67"/>
  <c r="I66"/>
  <c r="I65"/>
  <c r="I64"/>
  <c r="I63"/>
  <c r="I62"/>
  <c r="I22" i="4" l="1"/>
  <c r="I19"/>
  <c r="I18"/>
  <c r="I16"/>
  <c r="I11"/>
  <c r="J16" i="5"/>
  <c r="I45" i="2"/>
  <c r="H45"/>
  <c r="H44"/>
  <c r="I44" s="1"/>
  <c r="I43"/>
  <c r="H43"/>
  <c r="H42"/>
  <c r="I42" s="1"/>
  <c r="I41"/>
  <c r="H41"/>
  <c r="I61" i="1"/>
  <c r="I60"/>
  <c r="I59"/>
  <c r="I58"/>
  <c r="I57"/>
  <c r="I56"/>
  <c r="I55"/>
  <c r="I54"/>
  <c r="I53"/>
  <c r="I52"/>
  <c r="I14" i="4" l="1"/>
  <c r="I12"/>
  <c r="I10"/>
  <c r="I9"/>
  <c r="I8"/>
  <c r="J13" i="5" l="1"/>
  <c r="H40" i="2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I51" i="1"/>
  <c r="I50"/>
  <c r="I49"/>
  <c r="I48"/>
  <c r="I47"/>
  <c r="I46"/>
  <c r="I45"/>
  <c r="I44"/>
  <c r="I43"/>
  <c r="I42"/>
  <c r="J11" i="5"/>
  <c r="J12"/>
  <c r="H31" i="2"/>
  <c r="I31" s="1"/>
  <c r="H30"/>
  <c r="I30" s="1"/>
  <c r="H29"/>
  <c r="I29" s="1"/>
  <c r="H28"/>
  <c r="I28" s="1"/>
  <c r="H27"/>
  <c r="I27" s="1"/>
  <c r="H26"/>
  <c r="I26" s="1"/>
  <c r="H25"/>
  <c r="I25" s="1"/>
  <c r="I41" i="1"/>
  <c r="I40"/>
  <c r="I39"/>
  <c r="I38"/>
  <c r="I37"/>
  <c r="I36"/>
  <c r="I35"/>
  <c r="I34"/>
  <c r="I33"/>
  <c r="I32"/>
  <c r="I31"/>
  <c r="J6" i="5" l="1"/>
  <c r="J10"/>
  <c r="I7" i="4"/>
  <c r="H24" i="2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I30" i="1"/>
  <c r="I29"/>
  <c r="I28"/>
  <c r="I27"/>
  <c r="I26"/>
  <c r="I25"/>
  <c r="I24"/>
  <c r="I23"/>
  <c r="I22"/>
  <c r="I21"/>
  <c r="I20"/>
  <c r="I16" i="2"/>
  <c r="H16"/>
  <c r="H15"/>
  <c r="I15" s="1"/>
  <c r="H14"/>
  <c r="I14" s="1"/>
  <c r="H13"/>
  <c r="I13" s="1"/>
  <c r="I12"/>
  <c r="H12"/>
  <c r="I11"/>
  <c r="H11"/>
  <c r="I10"/>
  <c r="H10"/>
  <c r="I19" i="1"/>
  <c r="I18"/>
  <c r="I17"/>
  <c r="I16"/>
  <c r="I15"/>
  <c r="I14"/>
  <c r="I13"/>
  <c r="I12"/>
  <c r="I11"/>
  <c r="I10"/>
  <c r="I5" i="4" l="1"/>
  <c r="I6"/>
  <c r="H9" i="2"/>
  <c r="I9" s="1"/>
  <c r="H8"/>
  <c r="I8" s="1"/>
  <c r="H7"/>
  <c r="I7" s="1"/>
  <c r="H6"/>
  <c r="I6" s="1"/>
  <c r="H5"/>
  <c r="I5" s="1"/>
  <c r="H4"/>
  <c r="I4" s="1"/>
  <c r="I9" i="1"/>
  <c r="I8"/>
  <c r="I7"/>
  <c r="I6"/>
  <c r="I5"/>
  <c r="I4"/>
  <c r="I222" l="1"/>
  <c r="I4" i="4"/>
  <c r="J4" i="5"/>
  <c r="J5"/>
  <c r="J7"/>
  <c r="J8"/>
  <c r="J9"/>
  <c r="J15"/>
  <c r="J34" l="1"/>
  <c r="I149" i="2" l="1"/>
  <c r="I76" i="4" l="1"/>
  <c r="O7" i="5" l="1"/>
  <c r="N7"/>
  <c r="N7" i="4"/>
  <c r="M7"/>
  <c r="O4" s="1"/>
  <c r="N7" i="2"/>
  <c r="M7"/>
  <c r="O7" i="1"/>
  <c r="N7"/>
  <c r="P4" i="5" l="1"/>
  <c r="P6"/>
  <c r="P5"/>
  <c r="P4" i="1"/>
  <c r="P5"/>
  <c r="P6"/>
  <c r="O4" i="2"/>
  <c r="O5"/>
  <c r="O6"/>
  <c r="O5" i="4"/>
  <c r="O6"/>
  <c r="P7" i="5" l="1"/>
  <c r="O7" i="4"/>
  <c r="O7" i="2"/>
  <c r="P7" i="1"/>
</calcChain>
</file>

<file path=xl/sharedStrings.xml><?xml version="1.0" encoding="utf-8"?>
<sst xmlns="http://schemas.openxmlformats.org/spreadsheetml/2006/main" count="1654" uniqueCount="447">
  <si>
    <t>Intraday Calls (F&amp;O)</t>
  </si>
  <si>
    <t>Date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</si>
  <si>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</si>
  <si>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</si>
  <si>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</si>
  <si>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</si>
  <si>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</si>
  <si>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</si>
  <si>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</si>
  <si>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</si>
  <si>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</si>
  <si>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</si>
  <si>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FOR INTERNAL USE ONLY</t>
  </si>
  <si>
    <t>Intraday Calls (CASH)</t>
  </si>
  <si>
    <t>Type</t>
  </si>
  <si>
    <t>EXIT RATE</t>
  </si>
  <si>
    <t>Profit/ Loss</t>
  </si>
  <si>
    <t>Positional Calls(Cash + Futures + Options)</t>
  </si>
  <si>
    <t>OPTION STRATEGY</t>
  </si>
  <si>
    <t>PARTICULARS</t>
  </si>
  <si>
    <t>No. of 
Calls</t>
  </si>
  <si>
    <t>Total Profit / 
Loss</t>
  </si>
  <si>
    <t>% of Success / 
Failure Calls</t>
  </si>
  <si>
    <t>PROFIT CALLS</t>
  </si>
  <si>
    <t>NO PROFIT CALLS</t>
  </si>
  <si>
    <t>LOSS CALLS</t>
  </si>
  <si>
    <t>TOTAL</t>
  </si>
  <si>
    <t>Total P/L</t>
  </si>
  <si>
    <t>Strike Rate %
Failure Calls</t>
  </si>
  <si>
    <t xml:space="preserve">BUY </t>
  </si>
  <si>
    <t>BOOKED PROFIT</t>
  </si>
  <si>
    <t>BUY</t>
  </si>
  <si>
    <t>RSL</t>
  </si>
  <si>
    <t>PRUDENT TRADE</t>
  </si>
  <si>
    <t>SELL</t>
  </si>
  <si>
    <t>OPEN CALLS</t>
  </si>
  <si>
    <t>TOTAL CALLS</t>
  </si>
  <si>
    <t>SL</t>
  </si>
  <si>
    <t>MAZDOCK</t>
  </si>
  <si>
    <t>BSOFT</t>
  </si>
  <si>
    <t>JSWSTEEL 980 CALL</t>
  </si>
  <si>
    <t>OIL</t>
  </si>
  <si>
    <t>KAYNES</t>
  </si>
  <si>
    <t>CDSL</t>
  </si>
  <si>
    <t>LATENTVIEW</t>
  </si>
  <si>
    <t>COROMANDEL</t>
  </si>
  <si>
    <t>KPITTECH</t>
  </si>
  <si>
    <t>UNIONBANK</t>
  </si>
  <si>
    <t>GRANULES</t>
  </si>
  <si>
    <t>PPLPHARMA</t>
  </si>
  <si>
    <t>NIFTY 24100 CALL</t>
  </si>
  <si>
    <t>ULTRACEM 11500 CALL</t>
  </si>
  <si>
    <t>MGL 1220 CALL</t>
  </si>
  <si>
    <t>BATAINDIA 1440 CALL</t>
  </si>
  <si>
    <t>SENSEX 79800 CALL</t>
  </si>
  <si>
    <t>TORNTPOWER</t>
  </si>
  <si>
    <t>HUDCO</t>
  </si>
  <si>
    <t>CASTROLIND</t>
  </si>
  <si>
    <t>KIMS</t>
  </si>
  <si>
    <t>NAVINLFUORO BULL PUT SPREAD; SIMULTANEOUSLY SELL 3600 PUT AT 103 N BUY 3500 PUT AT 57</t>
  </si>
  <si>
    <t>GRASIM 2700 PUT</t>
  </si>
  <si>
    <t>SBIN 850 CALL</t>
  </si>
  <si>
    <t>ADANIPORT 1260 CALL</t>
  </si>
  <si>
    <t>TVSMOTOR 2550 CALL</t>
  </si>
  <si>
    <t>NIFTY 24350 CALL</t>
  </si>
  <si>
    <t>SENSEX 80400 CALL</t>
  </si>
  <si>
    <t>AMBUJACEM 550 CALL</t>
  </si>
  <si>
    <t>LUPIN 2080 CALL</t>
  </si>
  <si>
    <t>BANKNIFTY 52700 CALL</t>
  </si>
  <si>
    <t>TATAMOTOR 800 CALL</t>
  </si>
  <si>
    <t>DMART 3800 CALL</t>
  </si>
  <si>
    <t>NLCINDIA</t>
  </si>
  <si>
    <t>CESC</t>
  </si>
  <si>
    <t>REDINGTON</t>
  </si>
  <si>
    <t>HCLTECH</t>
  </si>
  <si>
    <t>HDFCBANK BULL CALL SPREAD; SIMULTANEOUSLY BUY 1830 CALL AT 38 N SELL 1860 CALL AT 24</t>
  </si>
  <si>
    <t>ACC 2280 LONG CALL OPTION</t>
  </si>
  <si>
    <t>LT 3800 LONG CALL OPTION</t>
  </si>
  <si>
    <t>MNM 3050 CALL</t>
  </si>
  <si>
    <t>TECHM 1760 CALL</t>
  </si>
  <si>
    <t>TCS 4350 CALL</t>
  </si>
  <si>
    <t>NIFTY 24550 PUT</t>
  </si>
  <si>
    <t>ICICIGI 1920 CALL</t>
  </si>
  <si>
    <t>BANKNIFTY 53100 CALL</t>
  </si>
  <si>
    <t>POLICYBZR 2000 CALL</t>
  </si>
  <si>
    <t>NIFTY 24450 CALL</t>
  </si>
  <si>
    <t>SENSEX 81000 CALL</t>
  </si>
  <si>
    <t>SBIN 860 CALL</t>
  </si>
  <si>
    <t>CLOSE</t>
  </si>
  <si>
    <t>CHOLAFIN 1280 CALL</t>
  </si>
  <si>
    <t>PFC</t>
  </si>
  <si>
    <t>NHPC</t>
  </si>
  <si>
    <t>INDIANB</t>
  </si>
  <si>
    <t>HEG</t>
  </si>
  <si>
    <t>MAHABANK</t>
  </si>
  <si>
    <t>ABB</t>
  </si>
  <si>
    <t>EXIT</t>
  </si>
  <si>
    <t>CONCOR</t>
  </si>
  <si>
    <t>LTF</t>
  </si>
  <si>
    <t>MASTEK</t>
  </si>
  <si>
    <t>ICICIBANK</t>
  </si>
  <si>
    <t>PAYTM</t>
  </si>
  <si>
    <t>FEDERALBANK</t>
  </si>
  <si>
    <t>APOLLOTYRE BULL PUT SPREAD; SIMULTANEOUSLY SELL 530 PUT AT 14.80 N BUY 520 9.80</t>
  </si>
  <si>
    <t>LODHA 1340 LONG CALL OPTION</t>
  </si>
  <si>
    <t>BSE 4700CALL</t>
  </si>
  <si>
    <t>NIFTY 24400 PUT</t>
  </si>
  <si>
    <t>CIPLA1480 PUT</t>
  </si>
  <si>
    <t>PAYTM 940 CALL</t>
  </si>
  <si>
    <t>MCX 6500CALL</t>
  </si>
  <si>
    <t>ACC 2260 CALL</t>
  </si>
  <si>
    <t>HDFCBANK 1860 CALL</t>
  </si>
  <si>
    <t>BANKNIFTY 53600 CALL</t>
  </si>
  <si>
    <t>MGL 1300 CALL</t>
  </si>
  <si>
    <t>DRREDDY 1240 CALL</t>
  </si>
  <si>
    <t>NIFTY 24600 CALL - EXPIRY TRADE</t>
  </si>
  <si>
    <t>KFINTECH</t>
  </si>
  <si>
    <t>CAMS</t>
  </si>
  <si>
    <t>RCF</t>
  </si>
  <si>
    <t>UTIAMC</t>
  </si>
  <si>
    <t>PNBHOUSFIN</t>
  </si>
  <si>
    <t>BSE</t>
  </si>
  <si>
    <t>NATIOANALUM</t>
  </si>
  <si>
    <t>JSWENERGY</t>
  </si>
  <si>
    <t>BAJAJAUTO 8800 LONG PUT OPTION</t>
  </si>
  <si>
    <t>BAJFINANCE 6800 LONG CALL OPTION</t>
  </si>
  <si>
    <t>REC 550 CALL</t>
  </si>
  <si>
    <t>PERSISTENT 6100 CALL</t>
  </si>
  <si>
    <t>SBIN 870 CALL</t>
  </si>
  <si>
    <t>PFC 520 CALL</t>
  </si>
  <si>
    <t>HAL 4600 CALL</t>
  </si>
  <si>
    <t>SENSEX 81700 CALL</t>
  </si>
  <si>
    <t>BATAINDI 1460 CALL</t>
  </si>
  <si>
    <t>JINDALSTEEL 950 CALL</t>
  </si>
  <si>
    <t>HINDALCO 680 CALL</t>
  </si>
  <si>
    <t>TATAMOTORS 810 CALL</t>
  </si>
  <si>
    <t>BORORENEW</t>
  </si>
  <si>
    <t>NCC</t>
  </si>
  <si>
    <t>NBCC</t>
  </si>
  <si>
    <t>IRFC</t>
  </si>
  <si>
    <t>GRSE</t>
  </si>
  <si>
    <t>RVNL</t>
  </si>
  <si>
    <t>EXIDEIND</t>
  </si>
  <si>
    <t>HINDZINC</t>
  </si>
  <si>
    <t>INOXINDIA</t>
  </si>
  <si>
    <t>KALYANJKIL</t>
  </si>
  <si>
    <t>TRITURBINE</t>
  </si>
  <si>
    <t>INDIGO</t>
  </si>
  <si>
    <t>JUBLFOOD 670 LONG CALL OPTION</t>
  </si>
  <si>
    <t>AXISBANK BULL PUT SPREAD; SIMUTLANEOUSLY SELL 1190 PUT AT 20.80 N BUY 1170 PUT AT 12.70</t>
  </si>
  <si>
    <t>LT 3950 CALL</t>
  </si>
  <si>
    <t>APOLLOTYRE 550 CALL</t>
  </si>
  <si>
    <t>BANKNIFTY 53700 CALL</t>
  </si>
  <si>
    <t>SENSEX 81800 CALL</t>
  </si>
  <si>
    <t>HDCAMC 4500 CALL</t>
  </si>
  <si>
    <t>INDHOTEL 840 CALL</t>
  </si>
  <si>
    <t>JINDALSTEEL 960 CALL</t>
  </si>
  <si>
    <t>NIFTY 24600 PUT</t>
  </si>
  <si>
    <t>TVSMOTOR 2500 PUT</t>
  </si>
  <si>
    <t>JSWSTEEL 1010 CALL</t>
  </si>
  <si>
    <t>MOTILALOFS</t>
  </si>
  <si>
    <t>JMFINANCIAL</t>
  </si>
  <si>
    <t>JKTYRE</t>
  </si>
  <si>
    <t>METROBRAND</t>
  </si>
  <si>
    <t>LICI</t>
  </si>
  <si>
    <t>CHALET</t>
  </si>
  <si>
    <t>METROBRANDS</t>
  </si>
  <si>
    <t>COLPAL  2800 LONG PUT OPTION</t>
  </si>
  <si>
    <t>CONCOR 860 LONG CALL OPTION</t>
  </si>
  <si>
    <t>PRUALPHA RECOMM</t>
  </si>
  <si>
    <t>SYNGENE</t>
  </si>
  <si>
    <t>1018-1045</t>
  </si>
  <si>
    <t>PRUALPHA CALLS</t>
  </si>
  <si>
    <t>1866-1928</t>
  </si>
  <si>
    <t>BRIGADE</t>
  </si>
  <si>
    <t>1396-1433</t>
  </si>
  <si>
    <t>PCBL</t>
  </si>
  <si>
    <t>524-543</t>
  </si>
  <si>
    <t>208-215</t>
  </si>
  <si>
    <t>MAXHEALTH</t>
  </si>
  <si>
    <t>1224-1268</t>
  </si>
  <si>
    <t>NATCOPHARMA</t>
  </si>
  <si>
    <t>1598-1639</t>
  </si>
  <si>
    <t>PRUGROW CALLS</t>
  </si>
  <si>
    <t>MUTHOOTFIN 2020 CALL</t>
  </si>
  <si>
    <t>BAJAJFINSERV 1660 CALL</t>
  </si>
  <si>
    <t>JINDALSTEEL 1000 CALL</t>
  </si>
  <si>
    <t>NIFTY 24650 CALL</t>
  </si>
  <si>
    <t>LTIM 6500 CALL</t>
  </si>
  <si>
    <t>LALPATHLAB 3200 CALL</t>
  </si>
  <si>
    <t>PEL 1260 CALL</t>
  </si>
  <si>
    <t>SENSEX 81400 PUT</t>
  </si>
  <si>
    <t>HINDPETRO 405 CALL</t>
  </si>
  <si>
    <t>POONAWALLA</t>
  </si>
  <si>
    <t>IEX</t>
  </si>
  <si>
    <t>NMDC</t>
  </si>
  <si>
    <t>GMDC</t>
  </si>
  <si>
    <t>SYRMA</t>
  </si>
  <si>
    <t>OLECTRA</t>
  </si>
  <si>
    <t>LTTS</t>
  </si>
  <si>
    <t>INFY 1960 LONG CALL OPTION</t>
  </si>
  <si>
    <t>HEROMOTOR 4600 CALL</t>
  </si>
  <si>
    <t>MPHASIS</t>
  </si>
  <si>
    <t>3348-3422</t>
  </si>
  <si>
    <t>NAMINDIA</t>
  </si>
  <si>
    <t>799-820</t>
  </si>
  <si>
    <t>VEDL 500 CALL</t>
  </si>
  <si>
    <t>BAJAJAUTO 9100 CALL</t>
  </si>
  <si>
    <t>LUPIN 2160 CALL</t>
  </si>
  <si>
    <t>SENSEX 81600 CALL</t>
  </si>
  <si>
    <t>BANKNIFFTY 53600 CALL</t>
  </si>
  <si>
    <t>APOLLOHOSP 7350 CALL</t>
  </si>
  <si>
    <t>TATACOMM 1820 CALL</t>
  </si>
  <si>
    <t>VOLTAS 1780 CALL</t>
  </si>
  <si>
    <t>CYIENT</t>
  </si>
  <si>
    <t>JWL</t>
  </si>
  <si>
    <t>IRCON</t>
  </si>
  <si>
    <t>RAILTEL</t>
  </si>
  <si>
    <t>TATAINVESTMENT</t>
  </si>
  <si>
    <t>HDFCAMC</t>
  </si>
  <si>
    <t>DALBHARAT</t>
  </si>
  <si>
    <t>JKCEMENT</t>
  </si>
  <si>
    <t>TORNTPHARMA</t>
  </si>
  <si>
    <t>JUBLINGREA</t>
  </si>
  <si>
    <t>JIOFIN</t>
  </si>
  <si>
    <t>SHRIRAMFIN BULL PUT SPREAD; SIMULTANEOUSLY SELL 3200 PUT AT 79 N BUY 3100 PUT AT 37</t>
  </si>
  <si>
    <t>IRCTC 840 LONG CALL OPTION</t>
  </si>
  <si>
    <t>COFORGE 9100 CALL</t>
  </si>
  <si>
    <t>BSE 5700 CALL</t>
  </si>
  <si>
    <t>WIPRO 315 CALL</t>
  </si>
  <si>
    <t>HAL 4700 CALL</t>
  </si>
  <si>
    <t>HCLTECH 1940CALL</t>
  </si>
  <si>
    <t>ADANIPORT 1240 CALL</t>
  </si>
  <si>
    <t>BIOCON 360 PUT</t>
  </si>
  <si>
    <t>MUTHOOTFIN 2100 CALL</t>
  </si>
  <si>
    <t>NIFTY 24550 PUT - EXPIRY TRADE</t>
  </si>
  <si>
    <t>TITAGARH</t>
  </si>
  <si>
    <t>CENTURYPLY</t>
  </si>
  <si>
    <t>PFC BEAR CALL OPTION; SIMULTANEOUSLY SELL 510 CALL AT 12.70 N BUY 520 CALL AT 8.20</t>
  </si>
  <si>
    <t>BHARTIARTL 1620 CALL</t>
  </si>
  <si>
    <t>MNM 3050PUT</t>
  </si>
  <si>
    <t>NIFTY 24500 CALL</t>
  </si>
  <si>
    <t>SENSEX 80600 PUT</t>
  </si>
  <si>
    <t>DMART 3650 PUT</t>
  </si>
  <si>
    <t>DIXON 17750 CALL</t>
  </si>
  <si>
    <t>ULTRACEM 11900 CALL</t>
  </si>
  <si>
    <t>POLYCAB 7500 CALL</t>
  </si>
  <si>
    <t>HCLTECH 1960 CALL</t>
  </si>
  <si>
    <t>INDHOTEL 850 CALL</t>
  </si>
  <si>
    <t>SENSEX 82000 CALL</t>
  </si>
  <si>
    <t>AUBANK</t>
  </si>
  <si>
    <t>AEGISLOG</t>
  </si>
  <si>
    <t>KPRMILL</t>
  </si>
  <si>
    <t>DELHIVERY</t>
  </si>
  <si>
    <t>SWANENERGY</t>
  </si>
  <si>
    <t>WESTLIFE</t>
  </si>
  <si>
    <t>TCS</t>
  </si>
  <si>
    <t>ULTRACEM</t>
  </si>
  <si>
    <t>BDL</t>
  </si>
  <si>
    <t>POWERGRID</t>
  </si>
  <si>
    <t>RAMCOCEM</t>
  </si>
  <si>
    <t>TITAN BEAR CALL SPREAD: SIMULTANEOUSLY SELL 3400 CALL AT 62 N BUY 3500 CALL AT 22</t>
  </si>
  <si>
    <t>BANKNIFTY BEAR PUT SPREAD; SIMULTANEUOUSLY BUY 52800 PUT AT 570 N SELL 52300 PUT AT 360</t>
  </si>
  <si>
    <t>HCLTECH BULL PUT SPREAD: SIMULTANEOUSLY SELL 1980 PUT AT 32 N BUY 1940 CALL AT 15</t>
  </si>
  <si>
    <t>DIXON 18750 CALL</t>
  </si>
  <si>
    <t>IGL 400 CALL</t>
  </si>
  <si>
    <t>COROMANDEL 1800 CALL</t>
  </si>
  <si>
    <t>NIFTY 24650 PUT</t>
  </si>
  <si>
    <t>PRESTIGE 1800 CALL</t>
  </si>
  <si>
    <t>BANKNIFTY 53500 CALL</t>
  </si>
  <si>
    <t>PERSISTENT 6500 CALL</t>
  </si>
  <si>
    <t>ITI</t>
  </si>
  <si>
    <t>360 ONE</t>
  </si>
  <si>
    <t>FIVESTAR</t>
  </si>
  <si>
    <t>CAMPUS</t>
  </si>
  <si>
    <t>MOTHERSON</t>
  </si>
  <si>
    <t>OBEROIRLTY</t>
  </si>
  <si>
    <t>DLF</t>
  </si>
  <si>
    <t>ASHOKLEY</t>
  </si>
  <si>
    <t>AFFLE</t>
  </si>
  <si>
    <t>GODREJPROP 2950 LONG CALL</t>
  </si>
  <si>
    <t>DREEDY 1250 LONG CALL OPTION</t>
  </si>
  <si>
    <t>LODHA 1500 CALL</t>
  </si>
  <si>
    <t>CDSL 1980 CALL</t>
  </si>
  <si>
    <t>GNFC 630 CALL</t>
  </si>
  <si>
    <t>NIFTY 24500 PUT</t>
  </si>
  <si>
    <t>SHRIRAMFIN 3050 PUT</t>
  </si>
  <si>
    <t>IGL 390 PUT</t>
  </si>
  <si>
    <t>ITC 475 CALL</t>
  </si>
  <si>
    <t>BANNKNIFTY 52800 PUT</t>
  </si>
  <si>
    <t>COFORGE 9400 CALL</t>
  </si>
  <si>
    <t>BEML</t>
  </si>
  <si>
    <t>JYOTICNC</t>
  </si>
  <si>
    <t>APOLLOTYRE 540 LONG PUT OPTION</t>
  </si>
  <si>
    <t>EICHERMOTOR BEAR CALL SPREAD; SIMULTANEOUSLY SELL 4700 CALL AT 102 N BUY 4800 CALL AT 49</t>
  </si>
  <si>
    <t>4891-5015</t>
  </si>
  <si>
    <t>ANANTRAJ</t>
  </si>
  <si>
    <t>847-875</t>
  </si>
  <si>
    <t>AUROPHARMA 1220 CALL</t>
  </si>
  <si>
    <t>TORNTPHARMA 3400 CALL</t>
  </si>
  <si>
    <t>NIFTY 24350 PUT</t>
  </si>
  <si>
    <t>BANKNIFTY 52500 PUT</t>
  </si>
  <si>
    <t>RECLTD 540 PUT</t>
  </si>
  <si>
    <t>BIOCON 355 CALL</t>
  </si>
  <si>
    <t>SENSEX 80300 PUT</t>
  </si>
  <si>
    <t>PEL 1180 PUT</t>
  </si>
  <si>
    <t>TRENT 7100 CALL</t>
  </si>
  <si>
    <t>NIFTY 24200 CALL</t>
  </si>
  <si>
    <t>COALINDIA 395 PUT</t>
  </si>
  <si>
    <t>VEDL 500 PUT</t>
  </si>
  <si>
    <t>EIDPARRY</t>
  </si>
  <si>
    <t>GICRE</t>
  </si>
  <si>
    <t>RADICO</t>
  </si>
  <si>
    <t>QUESS</t>
  </si>
  <si>
    <t>SUPREMEIND</t>
  </si>
  <si>
    <t>INDGN</t>
  </si>
  <si>
    <t>PFC 490 LONG PUT OPTION</t>
  </si>
  <si>
    <t>DRREDDY 1290 CALL</t>
  </si>
  <si>
    <t>LUPIN 2100 CALL</t>
  </si>
  <si>
    <t>NIFTY 23900 CALL</t>
  </si>
  <si>
    <t>COFORGE 9500 CALL</t>
  </si>
  <si>
    <t>PERSISTENT 6600 CALL</t>
  </si>
  <si>
    <t>AUROPHARMA 1260 CALL</t>
  </si>
  <si>
    <t>COROMANDEL 1860 CALL</t>
  </si>
  <si>
    <t>SENSEX 79200 PUT</t>
  </si>
  <si>
    <t>BANKNIFTY 51600 CALL</t>
  </si>
  <si>
    <t>NIFTY 23950 PUT</t>
  </si>
  <si>
    <t>SUNPHARMA 1820 CALL</t>
  </si>
  <si>
    <t>NEWGEN</t>
  </si>
  <si>
    <t>HINDPETRO</t>
  </si>
  <si>
    <t xml:space="preserve">TORNTPHARMA  </t>
  </si>
  <si>
    <t>TORNTPHARMA 3400 LONG CALL</t>
  </si>
  <si>
    <t>LUPIN 2120 LONG CALL OPTION</t>
  </si>
  <si>
    <t>DIVISLAB 5850 CALL</t>
  </si>
  <si>
    <t>NIFTY 24000 CALL</t>
  </si>
  <si>
    <t>SENSEX 78800 CALL</t>
  </si>
  <si>
    <t>DRREDDY 1360 CALL</t>
  </si>
  <si>
    <t>HINDALCO 630 CALL</t>
  </si>
  <si>
    <t>VEDL 490 CALL</t>
  </si>
  <si>
    <t>JSWSTEEL 930 CALL</t>
  </si>
  <si>
    <t>BANKNIFTY 51200 PUT</t>
  </si>
  <si>
    <t>AMBUJACEM 570 CALL</t>
  </si>
  <si>
    <t>INDHOTEL 870 PUT</t>
  </si>
  <si>
    <t>DLF 850 PUT</t>
  </si>
  <si>
    <t>SENSEX 78500 PUT</t>
  </si>
  <si>
    <t>NIACL</t>
  </si>
  <si>
    <t>PETRONET</t>
  </si>
  <si>
    <t>KEC</t>
  </si>
  <si>
    <t>PAYTM 960 LONG PUT OPTION</t>
  </si>
  <si>
    <t>INDHOTEL 860 LONG PUT OPTION</t>
  </si>
  <si>
    <t>LODHA 1460 CALL</t>
  </si>
  <si>
    <t>NIFTY 23750 PUT</t>
  </si>
  <si>
    <t>IGL 390 CALL</t>
  </si>
  <si>
    <t>GODREJPROP 2900 CALL</t>
  </si>
  <si>
    <t>JINDALSTEEL 940 CALL</t>
  </si>
  <si>
    <t>MIDCPNIFTY 12725 CALL</t>
  </si>
  <si>
    <t>ITC 470 CALL</t>
  </si>
  <si>
    <t>RELIANCE 1220 CALL</t>
  </si>
  <si>
    <t>MARUTI 10900 PUT</t>
  </si>
  <si>
    <t>CANFINHOME 730 PUT</t>
  </si>
  <si>
    <t>VEDL 470 PUT</t>
  </si>
  <si>
    <t>COROMANDEL 1880 CALL</t>
  </si>
  <si>
    <t>ASTERDM</t>
  </si>
  <si>
    <t>AMBER</t>
  </si>
  <si>
    <t>ZOMATO</t>
  </si>
  <si>
    <t>SAPPHIRE</t>
  </si>
  <si>
    <t>BANKNIFTY 51300 PUT</t>
  </si>
  <si>
    <t>PAYTM 960 PUT</t>
  </si>
  <si>
    <t>TATACHEM 1060 CALL</t>
  </si>
  <si>
    <t>INDIGO 4500 CALL</t>
  </si>
  <si>
    <t>NIFTY 23800 CALL</t>
  </si>
  <si>
    <t>TATAMOTOR 740 CALL</t>
  </si>
  <si>
    <t>INDHOTEL 860 CALL</t>
  </si>
  <si>
    <t>UBL 2060 CALL</t>
  </si>
  <si>
    <t>BANKEX 58500 CALL</t>
  </si>
  <si>
    <t>TRENT</t>
  </si>
  <si>
    <t>MOBIKWIK</t>
  </si>
  <si>
    <t>FINCABLE</t>
  </si>
  <si>
    <t>JUBLPHARMA</t>
  </si>
  <si>
    <t>TRIVENI</t>
  </si>
  <si>
    <t>WELCORP</t>
  </si>
  <si>
    <t>NIFTY 23850 PUT</t>
  </si>
  <si>
    <t>SENSEX 78800 PUT</t>
  </si>
  <si>
    <t>BANKEX 58500 PUT</t>
  </si>
  <si>
    <t>FINIFTY 23800 PUT</t>
  </si>
  <si>
    <t>ADANIENT 2400 CALL 30 JAN SERIES</t>
  </si>
  <si>
    <t>INDIGO 4700 CALL 30 JAN SERIES</t>
  </si>
  <si>
    <t>UPL</t>
  </si>
  <si>
    <t>HSCL</t>
  </si>
  <si>
    <t>ADANIPOWER</t>
  </si>
  <si>
    <t>ADANIGREEN</t>
  </si>
  <si>
    <t>ATGL</t>
  </si>
  <si>
    <t>DEVYANI</t>
  </si>
  <si>
    <t>199-205</t>
  </si>
  <si>
    <t>APOLLOTYRE</t>
  </si>
  <si>
    <t>GLAND</t>
  </si>
  <si>
    <t>VIJAYA</t>
  </si>
  <si>
    <t>KEI</t>
  </si>
  <si>
    <t>SENSEX 78700 CALL</t>
  </si>
  <si>
    <t>JUBLFOOD 720 CALL</t>
  </si>
  <si>
    <t>DRREDDY 3800 CALL</t>
  </si>
  <si>
    <t>MIDCPNIFTY 12825 PUT</t>
  </si>
  <si>
    <t xml:space="preserve">NIFTY 23950 CALL </t>
  </si>
  <si>
    <t>HINDALCO 620 PUT</t>
  </si>
  <si>
    <t>SENSEX 78800 PUT - EXPIRY TRADE</t>
  </si>
  <si>
    <t>TVSSCS</t>
  </si>
  <si>
    <t>EIHOTEL</t>
  </si>
  <si>
    <t>GLENMARK</t>
  </si>
  <si>
    <t>GODREJCP</t>
  </si>
  <si>
    <t>IPCALAB</t>
  </si>
  <si>
    <t>ADANIENSOL</t>
  </si>
  <si>
    <t>HAL</t>
  </si>
  <si>
    <t>KPIL</t>
  </si>
  <si>
    <t>LAURUSLAB</t>
  </si>
  <si>
    <t>CAPLINPOINT</t>
  </si>
  <si>
    <t>JSWINFRA</t>
  </si>
  <si>
    <t>NIFTY 23750 CALL</t>
  </si>
  <si>
    <t>BANKEX 58200 CALL</t>
  </si>
  <si>
    <t>ADANIENT 2520 CALL</t>
  </si>
  <si>
    <t>LUPIN 2280 CALL</t>
  </si>
  <si>
    <t>DIVISLAB 5950 CALL</t>
  </si>
  <si>
    <t>HINDALCO 610 PUT</t>
  </si>
  <si>
    <t>BANKEX 58600 CALL - EXPIRY TRADE</t>
  </si>
  <si>
    <t>MIDCPNIFTY 12850 CALL - EXPIRY TRADE</t>
  </si>
  <si>
    <t>BANKNIFTY 57800 PUT - EXPIRY TRADE</t>
  </si>
  <si>
    <t>IREDA</t>
  </si>
  <si>
    <t>INDIACEM</t>
  </si>
  <si>
    <t>APTUS</t>
  </si>
  <si>
    <t>FORTIS</t>
  </si>
  <si>
    <t>FACT</t>
  </si>
  <si>
    <t>ACE</t>
  </si>
  <si>
    <t>BAJFINANCE</t>
  </si>
  <si>
    <t>KALYANKJIL</t>
  </si>
  <si>
    <t>TBOTEK</t>
  </si>
  <si>
    <t>1932-1999</t>
  </si>
  <si>
    <t>FINNIFTY 23500 CALL</t>
  </si>
  <si>
    <t>NIFTY 23500 PUT</t>
  </si>
  <si>
    <t>GODREJPROP 2750 PUT</t>
  </si>
  <si>
    <t>COFORGE 9500 PUT</t>
  </si>
  <si>
    <t>IRCTC 770 CALL</t>
  </si>
  <si>
    <t>NIFTY 23600 CALL</t>
  </si>
  <si>
    <t>IPCALAB 1680 CALL</t>
  </si>
  <si>
    <t>KOTAKBANK 1800 CALL</t>
  </si>
  <si>
    <t>FINNIFTY 23500 CALL - EXPIRY TRADE</t>
  </si>
  <si>
    <t>KNRCON</t>
  </si>
  <si>
    <t>TORNTPOWR</t>
  </si>
  <si>
    <t>APLAPOLLO</t>
  </si>
</sst>
</file>

<file path=xl/styles.xml><?xml version="1.0" encoding="utf-8"?>
<styleSheet xmlns="http://schemas.openxmlformats.org/spreadsheetml/2006/main">
  <numFmts count="2">
    <numFmt numFmtId="164" formatCode="[$-409]dd\-mmm\-yy;@"/>
    <numFmt numFmtId="165" formatCode="#,##0.0"/>
  </numFmts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indexed="8"/>
      <name val="Calibri"/>
      <family val="2"/>
    </font>
    <font>
      <sz val="10"/>
      <color indexed="8"/>
      <name val="Arial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Source Sans Pro"/>
      <family val="2"/>
    </font>
    <font>
      <sz val="11"/>
      <color theme="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3" xfId="0" applyFont="1" applyFill="1" applyBorder="1"/>
    <xf numFmtId="0" fontId="2" fillId="0" borderId="1" xfId="0" applyFont="1" applyBorder="1"/>
    <xf numFmtId="1" fontId="1" fillId="3" borderId="3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164" fontId="1" fillId="5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" fontId="1" fillId="4" borderId="3" xfId="0" applyNumberFormat="1" applyFont="1" applyFill="1" applyBorder="1"/>
    <xf numFmtId="1" fontId="1" fillId="4" borderId="1" xfId="0" applyNumberFormat="1" applyFont="1" applyFill="1" applyBorder="1" applyAlignment="1"/>
    <xf numFmtId="0" fontId="1" fillId="4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 applyAlignment="1">
      <alignment horizontal="right"/>
    </xf>
    <xf numFmtId="0" fontId="10" fillId="0" borderId="1" xfId="0" applyFont="1" applyBorder="1"/>
    <xf numFmtId="0" fontId="8" fillId="0" borderId="1" xfId="0" applyFont="1" applyBorder="1" applyAlignment="1">
      <alignment horizontal="right"/>
    </xf>
    <xf numFmtId="1" fontId="8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right" wrapText="1"/>
    </xf>
    <xf numFmtId="10" fontId="9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0" fontId="11" fillId="0" borderId="1" xfId="0" applyNumberFormat="1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10" fontId="11" fillId="0" borderId="0" xfId="0" applyNumberFormat="1" applyFont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4" fillId="6" borderId="0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0" fontId="1" fillId="6" borderId="0" xfId="0" applyFont="1" applyFill="1" applyBorder="1" applyAlignment="1">
      <alignment horizontal="center" wrapText="1"/>
    </xf>
    <xf numFmtId="0" fontId="1" fillId="6" borderId="0" xfId="0" applyFont="1" applyFill="1" applyBorder="1"/>
    <xf numFmtId="0" fontId="0" fillId="6" borderId="0" xfId="0" applyFill="1"/>
    <xf numFmtId="16" fontId="0" fillId="0" borderId="0" xfId="0" applyNumberFormat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4" fontId="1" fillId="5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1" fontId="1" fillId="3" borderId="2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3"/>
  <sheetViews>
    <sheetView tabSelected="1" topLeftCell="A22" workbookViewId="0">
      <selection activeCell="M43" sqref="M43"/>
    </sheetView>
  </sheetViews>
  <sheetFormatPr defaultRowHeight="14.4"/>
  <cols>
    <col min="1" max="1" width="9.77734375" style="8" bestFit="1" customWidth="1"/>
    <col min="2" max="2" width="28" bestFit="1" customWidth="1"/>
    <col min="10" max="10" width="14.5546875" customWidth="1"/>
    <col min="13" max="13" width="16.21875" bestFit="1" customWidth="1"/>
    <col min="14" max="14" width="8.88671875" customWidth="1"/>
    <col min="15" max="15" width="8.21875" customWidth="1"/>
    <col min="16" max="16" width="15.21875" customWidth="1"/>
  </cols>
  <sheetData>
    <row r="1" spans="1:16" ht="21.6" customHeight="1">
      <c r="A1" s="49" t="s">
        <v>12</v>
      </c>
      <c r="B1" s="50"/>
      <c r="C1" s="50"/>
      <c r="D1" s="50"/>
      <c r="E1" s="50"/>
      <c r="F1" s="50"/>
      <c r="G1" s="50"/>
      <c r="H1" s="50"/>
      <c r="I1" s="50"/>
      <c r="J1" s="50"/>
    </row>
    <row r="2" spans="1:16" ht="1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</row>
    <row r="3" spans="1:16" ht="28.8">
      <c r="A3" s="9" t="s">
        <v>1</v>
      </c>
      <c r="B3" s="10" t="s">
        <v>2</v>
      </c>
      <c r="C3" s="10" t="s">
        <v>3</v>
      </c>
      <c r="D3" s="10" t="s">
        <v>4</v>
      </c>
      <c r="E3" s="10" t="s">
        <v>6</v>
      </c>
      <c r="F3" s="10" t="s">
        <v>5</v>
      </c>
      <c r="G3" s="10" t="s">
        <v>7</v>
      </c>
      <c r="H3" s="10" t="s">
        <v>8</v>
      </c>
      <c r="I3" s="10" t="s">
        <v>9</v>
      </c>
      <c r="J3" s="10" t="s">
        <v>10</v>
      </c>
      <c r="M3" s="24" t="s">
        <v>19</v>
      </c>
      <c r="N3" s="25" t="s">
        <v>20</v>
      </c>
      <c r="O3" s="25" t="s">
        <v>27</v>
      </c>
      <c r="P3" s="25" t="s">
        <v>22</v>
      </c>
    </row>
    <row r="4" spans="1:16">
      <c r="A4" s="21">
        <v>45628</v>
      </c>
      <c r="B4" s="16" t="s">
        <v>50</v>
      </c>
      <c r="C4" s="14" t="s">
        <v>29</v>
      </c>
      <c r="D4" s="17">
        <v>180</v>
      </c>
      <c r="E4" s="17">
        <v>140</v>
      </c>
      <c r="F4" s="17">
        <v>240</v>
      </c>
      <c r="G4" s="17">
        <v>198</v>
      </c>
      <c r="H4" s="18">
        <v>25</v>
      </c>
      <c r="I4" s="19">
        <f>+H4*(G4-D4)</f>
        <v>450</v>
      </c>
      <c r="J4" s="20" t="s">
        <v>30</v>
      </c>
      <c r="M4" s="22" t="s">
        <v>23</v>
      </c>
      <c r="N4" s="23">
        <v>151</v>
      </c>
      <c r="O4" s="23">
        <v>229156</v>
      </c>
      <c r="P4" s="26">
        <f>+N4/N7</f>
        <v>0.69266055045871555</v>
      </c>
    </row>
    <row r="5" spans="1:16">
      <c r="A5" s="21">
        <v>45628</v>
      </c>
      <c r="B5" s="16" t="s">
        <v>51</v>
      </c>
      <c r="C5" s="14" t="s">
        <v>31</v>
      </c>
      <c r="D5" s="17">
        <v>260</v>
      </c>
      <c r="E5" s="17">
        <v>240</v>
      </c>
      <c r="F5" s="17">
        <v>300</v>
      </c>
      <c r="G5" s="17">
        <v>300</v>
      </c>
      <c r="H5" s="18">
        <v>50</v>
      </c>
      <c r="I5" s="19">
        <f t="shared" ref="I5:I9" si="0">+H5*(G5-D5)</f>
        <v>2000</v>
      </c>
      <c r="J5" s="20" t="s">
        <v>30</v>
      </c>
      <c r="M5" s="22" t="s">
        <v>24</v>
      </c>
      <c r="N5" s="23">
        <v>6</v>
      </c>
      <c r="O5" s="23">
        <v>0</v>
      </c>
      <c r="P5" s="26">
        <f>+N5/N7</f>
        <v>2.7522935779816515E-2</v>
      </c>
    </row>
    <row r="6" spans="1:16">
      <c r="A6" s="21">
        <v>45628</v>
      </c>
      <c r="B6" s="16" t="s">
        <v>52</v>
      </c>
      <c r="C6" s="14" t="s">
        <v>31</v>
      </c>
      <c r="D6" s="17">
        <v>47</v>
      </c>
      <c r="E6" s="17">
        <v>43</v>
      </c>
      <c r="F6" s="17">
        <v>56</v>
      </c>
      <c r="G6" s="17">
        <v>51</v>
      </c>
      <c r="H6" s="18">
        <v>400</v>
      </c>
      <c r="I6" s="19">
        <f t="shared" si="0"/>
        <v>1600</v>
      </c>
      <c r="J6" s="20" t="s">
        <v>30</v>
      </c>
      <c r="M6" s="22" t="s">
        <v>25</v>
      </c>
      <c r="N6" s="23">
        <v>61</v>
      </c>
      <c r="O6" s="23">
        <v>-66545</v>
      </c>
      <c r="P6" s="26">
        <f>+N6/N7</f>
        <v>0.27981651376146788</v>
      </c>
    </row>
    <row r="7" spans="1:16">
      <c r="A7" s="21">
        <v>45628</v>
      </c>
      <c r="B7" s="16" t="s">
        <v>53</v>
      </c>
      <c r="C7" s="14" t="s">
        <v>31</v>
      </c>
      <c r="D7" s="17">
        <v>33</v>
      </c>
      <c r="E7" s="17">
        <v>29.5</v>
      </c>
      <c r="F7" s="17">
        <v>40</v>
      </c>
      <c r="G7" s="17">
        <v>36</v>
      </c>
      <c r="H7" s="18">
        <v>375</v>
      </c>
      <c r="I7" s="19">
        <f t="shared" si="0"/>
        <v>1125</v>
      </c>
      <c r="J7" s="20" t="s">
        <v>30</v>
      </c>
      <c r="M7" s="24" t="s">
        <v>26</v>
      </c>
      <c r="N7" s="27">
        <f>SUM(N4:N6)</f>
        <v>218</v>
      </c>
      <c r="O7" s="27">
        <f>SUM(O4:O6)</f>
        <v>162611</v>
      </c>
      <c r="P7" s="28">
        <f>SUM(P4:P6)</f>
        <v>1</v>
      </c>
    </row>
    <row r="8" spans="1:16">
      <c r="A8" s="21">
        <v>45628</v>
      </c>
      <c r="B8" s="16" t="s">
        <v>54</v>
      </c>
      <c r="C8" s="14" t="s">
        <v>31</v>
      </c>
      <c r="D8" s="17">
        <v>650</v>
      </c>
      <c r="E8" s="17">
        <v>550</v>
      </c>
      <c r="F8" s="17">
        <v>900</v>
      </c>
      <c r="G8" s="17">
        <v>780</v>
      </c>
      <c r="H8" s="18">
        <v>10</v>
      </c>
      <c r="I8" s="19">
        <f t="shared" si="0"/>
        <v>1300</v>
      </c>
      <c r="J8" s="20" t="s">
        <v>30</v>
      </c>
    </row>
    <row r="9" spans="1:16">
      <c r="A9" s="21">
        <v>45628</v>
      </c>
      <c r="B9" s="16" t="s">
        <v>40</v>
      </c>
      <c r="C9" s="14" t="s">
        <v>31</v>
      </c>
      <c r="D9" s="17">
        <v>29</v>
      </c>
      <c r="E9" s="17">
        <v>26.5</v>
      </c>
      <c r="F9" s="17">
        <v>36</v>
      </c>
      <c r="G9" s="17">
        <v>32</v>
      </c>
      <c r="H9" s="18">
        <v>675</v>
      </c>
      <c r="I9" s="19">
        <f t="shared" si="0"/>
        <v>2025</v>
      </c>
      <c r="J9" s="20" t="s">
        <v>30</v>
      </c>
    </row>
    <row r="10" spans="1:16">
      <c r="A10" s="21">
        <v>45629</v>
      </c>
      <c r="B10" s="16" t="s">
        <v>61</v>
      </c>
      <c r="C10" s="14" t="s">
        <v>29</v>
      </c>
      <c r="D10" s="17">
        <v>21</v>
      </c>
      <c r="E10" s="17">
        <v>19</v>
      </c>
      <c r="F10" s="17">
        <v>27</v>
      </c>
      <c r="G10" s="17">
        <v>24.2</v>
      </c>
      <c r="H10" s="18">
        <v>750</v>
      </c>
      <c r="I10" s="19">
        <f>+H10*(G10-D10)</f>
        <v>2399.9999999999995</v>
      </c>
      <c r="J10" s="20" t="s">
        <v>30</v>
      </c>
    </row>
    <row r="11" spans="1:16">
      <c r="A11" s="21">
        <v>45629</v>
      </c>
      <c r="B11" s="16" t="s">
        <v>62</v>
      </c>
      <c r="C11" s="14" t="s">
        <v>31</v>
      </c>
      <c r="D11" s="17">
        <v>46</v>
      </c>
      <c r="E11" s="17">
        <v>43</v>
      </c>
      <c r="F11" s="17">
        <v>55</v>
      </c>
      <c r="G11" s="17">
        <v>49.5</v>
      </c>
      <c r="H11" s="18">
        <v>400</v>
      </c>
      <c r="I11" s="19">
        <f t="shared" ref="I11:I19" si="1">+H11*(G11-D11)</f>
        <v>1400</v>
      </c>
      <c r="J11" s="20" t="s">
        <v>30</v>
      </c>
    </row>
    <row r="12" spans="1:16">
      <c r="A12" s="21">
        <v>45629</v>
      </c>
      <c r="B12" s="16" t="s">
        <v>63</v>
      </c>
      <c r="C12" s="14" t="s">
        <v>31</v>
      </c>
      <c r="D12" s="17">
        <v>63</v>
      </c>
      <c r="E12" s="17">
        <v>59</v>
      </c>
      <c r="F12" s="17">
        <v>73</v>
      </c>
      <c r="G12" s="17">
        <v>69.5</v>
      </c>
      <c r="H12" s="18">
        <v>350</v>
      </c>
      <c r="I12" s="19">
        <f t="shared" si="1"/>
        <v>2275</v>
      </c>
      <c r="J12" s="20" t="s">
        <v>30</v>
      </c>
    </row>
    <row r="13" spans="1:16">
      <c r="A13" s="21">
        <v>45629</v>
      </c>
      <c r="B13" s="16" t="s">
        <v>64</v>
      </c>
      <c r="C13" s="14" t="s">
        <v>31</v>
      </c>
      <c r="D13" s="17">
        <v>150</v>
      </c>
      <c r="E13" s="17">
        <v>110</v>
      </c>
      <c r="F13" s="17">
        <v>220</v>
      </c>
      <c r="G13" s="17">
        <v>182</v>
      </c>
      <c r="H13" s="18">
        <v>25</v>
      </c>
      <c r="I13" s="19">
        <f t="shared" si="1"/>
        <v>800</v>
      </c>
      <c r="J13" s="20" t="s">
        <v>30</v>
      </c>
    </row>
    <row r="14" spans="1:16">
      <c r="A14" s="21">
        <v>45629</v>
      </c>
      <c r="B14" s="16" t="s">
        <v>65</v>
      </c>
      <c r="C14" s="14" t="s">
        <v>31</v>
      </c>
      <c r="D14" s="17">
        <v>650</v>
      </c>
      <c r="E14" s="17">
        <v>550</v>
      </c>
      <c r="F14" s="17">
        <v>850</v>
      </c>
      <c r="G14" s="17">
        <v>785</v>
      </c>
      <c r="H14" s="18">
        <v>10</v>
      </c>
      <c r="I14" s="19">
        <f t="shared" si="1"/>
        <v>1350</v>
      </c>
      <c r="J14" s="20" t="s">
        <v>30</v>
      </c>
    </row>
    <row r="15" spans="1:16">
      <c r="A15" s="21">
        <v>45629</v>
      </c>
      <c r="B15" s="16" t="s">
        <v>66</v>
      </c>
      <c r="C15" s="14" t="s">
        <v>31</v>
      </c>
      <c r="D15" s="17">
        <v>16</v>
      </c>
      <c r="E15" s="17">
        <v>14</v>
      </c>
      <c r="F15" s="17">
        <v>21</v>
      </c>
      <c r="G15" s="17">
        <v>18.5</v>
      </c>
      <c r="H15" s="18">
        <v>900</v>
      </c>
      <c r="I15" s="19">
        <f t="shared" si="1"/>
        <v>2250</v>
      </c>
      <c r="J15" s="20" t="s">
        <v>30</v>
      </c>
    </row>
    <row r="16" spans="1:16">
      <c r="A16" s="21">
        <v>45629</v>
      </c>
      <c r="B16" s="16" t="s">
        <v>67</v>
      </c>
      <c r="C16" s="14" t="s">
        <v>31</v>
      </c>
      <c r="D16" s="17">
        <v>57</v>
      </c>
      <c r="E16" s="17">
        <v>53</v>
      </c>
      <c r="F16" s="17">
        <v>67</v>
      </c>
      <c r="G16" s="17">
        <v>53</v>
      </c>
      <c r="H16" s="18">
        <v>425</v>
      </c>
      <c r="I16" s="19">
        <f t="shared" si="1"/>
        <v>-1700</v>
      </c>
      <c r="J16" s="20" t="s">
        <v>37</v>
      </c>
    </row>
    <row r="17" spans="1:10">
      <c r="A17" s="21">
        <v>45629</v>
      </c>
      <c r="B17" s="16" t="s">
        <v>68</v>
      </c>
      <c r="C17" s="14" t="s">
        <v>31</v>
      </c>
      <c r="D17" s="17">
        <v>850</v>
      </c>
      <c r="E17" s="17">
        <v>750</v>
      </c>
      <c r="F17" s="17">
        <v>1100</v>
      </c>
      <c r="G17" s="17">
        <v>937</v>
      </c>
      <c r="H17" s="18">
        <v>15</v>
      </c>
      <c r="I17" s="19">
        <f t="shared" si="1"/>
        <v>1305</v>
      </c>
      <c r="J17" s="20" t="s">
        <v>30</v>
      </c>
    </row>
    <row r="18" spans="1:10">
      <c r="A18" s="21">
        <v>45629</v>
      </c>
      <c r="B18" s="16" t="s">
        <v>69</v>
      </c>
      <c r="C18" s="14" t="s">
        <v>31</v>
      </c>
      <c r="D18" s="17">
        <v>22</v>
      </c>
      <c r="E18" s="17">
        <v>19</v>
      </c>
      <c r="F18" s="17">
        <v>28</v>
      </c>
      <c r="G18" s="17">
        <v>25.5</v>
      </c>
      <c r="H18" s="18">
        <v>550</v>
      </c>
      <c r="I18" s="19">
        <f t="shared" si="1"/>
        <v>1925</v>
      </c>
      <c r="J18" s="20" t="s">
        <v>30</v>
      </c>
    </row>
    <row r="19" spans="1:10">
      <c r="A19" s="21">
        <v>45629</v>
      </c>
      <c r="B19" s="16" t="s">
        <v>70</v>
      </c>
      <c r="C19" s="14" t="s">
        <v>31</v>
      </c>
      <c r="D19" s="17">
        <v>110</v>
      </c>
      <c r="E19" s="17">
        <v>100</v>
      </c>
      <c r="F19" s="17">
        <v>130</v>
      </c>
      <c r="G19" s="17">
        <v>130</v>
      </c>
      <c r="H19" s="18">
        <v>150</v>
      </c>
      <c r="I19" s="19">
        <f t="shared" si="1"/>
        <v>3000</v>
      </c>
      <c r="J19" s="20" t="s">
        <v>30</v>
      </c>
    </row>
    <row r="20" spans="1:10">
      <c r="A20" s="21">
        <v>45630</v>
      </c>
      <c r="B20" s="16" t="s">
        <v>78</v>
      </c>
      <c r="C20" s="14" t="s">
        <v>29</v>
      </c>
      <c r="D20" s="17">
        <v>80</v>
      </c>
      <c r="E20" s="17">
        <v>72</v>
      </c>
      <c r="F20" s="17">
        <v>98</v>
      </c>
      <c r="G20" s="17">
        <v>86</v>
      </c>
      <c r="H20" s="18">
        <v>175</v>
      </c>
      <c r="I20" s="19">
        <f>+H20*(G20-D20)</f>
        <v>1050</v>
      </c>
      <c r="J20" s="20" t="s">
        <v>30</v>
      </c>
    </row>
    <row r="21" spans="1:10">
      <c r="A21" s="21">
        <v>45630</v>
      </c>
      <c r="B21" s="16" t="s">
        <v>79</v>
      </c>
      <c r="C21" s="14" t="s">
        <v>31</v>
      </c>
      <c r="D21" s="17">
        <v>47</v>
      </c>
      <c r="E21" s="17">
        <v>44</v>
      </c>
      <c r="F21" s="17">
        <v>56</v>
      </c>
      <c r="G21" s="17">
        <v>44</v>
      </c>
      <c r="H21" s="18">
        <v>600</v>
      </c>
      <c r="I21" s="19">
        <f t="shared" ref="I21:I30" si="2">+H21*(G21-D21)</f>
        <v>-1800</v>
      </c>
      <c r="J21" s="20" t="s">
        <v>37</v>
      </c>
    </row>
    <row r="22" spans="1:10">
      <c r="A22" s="21">
        <v>45630</v>
      </c>
      <c r="B22" s="16" t="s">
        <v>80</v>
      </c>
      <c r="C22" s="14" t="s">
        <v>31</v>
      </c>
      <c r="D22" s="17">
        <v>83</v>
      </c>
      <c r="E22" s="17">
        <v>75</v>
      </c>
      <c r="F22" s="17">
        <v>98</v>
      </c>
      <c r="G22" s="17">
        <v>95</v>
      </c>
      <c r="H22" s="18">
        <v>175</v>
      </c>
      <c r="I22" s="19">
        <f t="shared" si="2"/>
        <v>2100</v>
      </c>
      <c r="J22" s="20" t="s">
        <v>30</v>
      </c>
    </row>
    <row r="23" spans="1:10">
      <c r="A23" s="21">
        <v>45630</v>
      </c>
      <c r="B23" s="16" t="s">
        <v>81</v>
      </c>
      <c r="C23" s="14" t="s">
        <v>31</v>
      </c>
      <c r="D23" s="17">
        <v>125</v>
      </c>
      <c r="E23" s="17">
        <v>99</v>
      </c>
      <c r="F23" s="17">
        <v>175</v>
      </c>
      <c r="G23" s="17">
        <v>125</v>
      </c>
      <c r="H23" s="18">
        <v>25</v>
      </c>
      <c r="I23" s="19">
        <f t="shared" si="2"/>
        <v>0</v>
      </c>
      <c r="J23" s="20" t="s">
        <v>32</v>
      </c>
    </row>
    <row r="24" spans="1:10">
      <c r="A24" s="21">
        <v>45630</v>
      </c>
      <c r="B24" s="16" t="s">
        <v>82</v>
      </c>
      <c r="C24" s="14" t="s">
        <v>31</v>
      </c>
      <c r="D24" s="17">
        <v>48</v>
      </c>
      <c r="E24" s="17">
        <v>43</v>
      </c>
      <c r="F24" s="17">
        <v>58</v>
      </c>
      <c r="G24" s="17">
        <v>53</v>
      </c>
      <c r="H24" s="18">
        <v>250</v>
      </c>
      <c r="I24" s="19">
        <f t="shared" si="2"/>
        <v>1250</v>
      </c>
      <c r="J24" s="20" t="s">
        <v>30</v>
      </c>
    </row>
    <row r="25" spans="1:10">
      <c r="A25" s="21">
        <v>45630</v>
      </c>
      <c r="B25" s="16" t="s">
        <v>83</v>
      </c>
      <c r="C25" s="14" t="s">
        <v>31</v>
      </c>
      <c r="D25" s="17">
        <v>850</v>
      </c>
      <c r="E25" s="17">
        <v>750</v>
      </c>
      <c r="F25" s="17">
        <v>1050</v>
      </c>
      <c r="G25" s="17">
        <v>855</v>
      </c>
      <c r="H25" s="18">
        <v>15</v>
      </c>
      <c r="I25" s="19">
        <f t="shared" si="2"/>
        <v>75</v>
      </c>
      <c r="J25" s="20" t="s">
        <v>32</v>
      </c>
    </row>
    <row r="26" spans="1:10">
      <c r="A26" s="21">
        <v>45630</v>
      </c>
      <c r="B26" s="16" t="s">
        <v>84</v>
      </c>
      <c r="C26" s="14" t="s">
        <v>31</v>
      </c>
      <c r="D26" s="17">
        <v>77</v>
      </c>
      <c r="E26" s="17">
        <v>72</v>
      </c>
      <c r="F26" s="17">
        <v>88</v>
      </c>
      <c r="G26" s="17">
        <v>88</v>
      </c>
      <c r="H26" s="18">
        <v>325</v>
      </c>
      <c r="I26" s="19">
        <f t="shared" si="2"/>
        <v>3575</v>
      </c>
      <c r="J26" s="20" t="s">
        <v>30</v>
      </c>
    </row>
    <row r="27" spans="1:10">
      <c r="A27" s="21">
        <v>45630</v>
      </c>
      <c r="B27" s="16" t="s">
        <v>85</v>
      </c>
      <c r="C27" s="14" t="s">
        <v>31</v>
      </c>
      <c r="D27" s="17">
        <v>110</v>
      </c>
      <c r="E27" s="17">
        <v>80</v>
      </c>
      <c r="F27" s="17">
        <v>160</v>
      </c>
      <c r="G27" s="17">
        <v>132</v>
      </c>
      <c r="H27" s="18">
        <v>25</v>
      </c>
      <c r="I27" s="19">
        <f t="shared" si="2"/>
        <v>550</v>
      </c>
      <c r="J27" s="20" t="s">
        <v>30</v>
      </c>
    </row>
    <row r="28" spans="1:10">
      <c r="A28" s="21">
        <v>45630</v>
      </c>
      <c r="B28" s="16" t="s">
        <v>86</v>
      </c>
      <c r="C28" s="14" t="s">
        <v>31</v>
      </c>
      <c r="D28" s="17">
        <v>490</v>
      </c>
      <c r="E28" s="17">
        <v>350</v>
      </c>
      <c r="F28" s="17">
        <v>750</v>
      </c>
      <c r="G28" s="17">
        <v>590</v>
      </c>
      <c r="H28" s="18">
        <v>10</v>
      </c>
      <c r="I28" s="19">
        <f t="shared" si="2"/>
        <v>1000</v>
      </c>
      <c r="J28" s="20" t="s">
        <v>30</v>
      </c>
    </row>
    <row r="29" spans="1:10">
      <c r="A29" s="21">
        <v>45630</v>
      </c>
      <c r="B29" s="16" t="s">
        <v>87</v>
      </c>
      <c r="C29" s="14" t="s">
        <v>31</v>
      </c>
      <c r="D29" s="17">
        <v>20</v>
      </c>
      <c r="E29" s="17">
        <v>18</v>
      </c>
      <c r="F29" s="17">
        <v>25</v>
      </c>
      <c r="G29" s="17">
        <v>18.5</v>
      </c>
      <c r="H29" s="18">
        <v>750</v>
      </c>
      <c r="I29" s="19">
        <f t="shared" si="2"/>
        <v>-1125</v>
      </c>
      <c r="J29" s="20" t="s">
        <v>88</v>
      </c>
    </row>
    <row r="30" spans="1:10">
      <c r="A30" s="21">
        <v>45630</v>
      </c>
      <c r="B30" s="16" t="s">
        <v>89</v>
      </c>
      <c r="C30" s="14" t="s">
        <v>31</v>
      </c>
      <c r="D30" s="17">
        <v>40.5</v>
      </c>
      <c r="E30" s="17">
        <v>38</v>
      </c>
      <c r="F30" s="17">
        <v>48</v>
      </c>
      <c r="G30" s="17">
        <v>44.8</v>
      </c>
      <c r="H30" s="18">
        <v>625</v>
      </c>
      <c r="I30" s="19">
        <f t="shared" si="2"/>
        <v>2687.4999999999982</v>
      </c>
      <c r="J30" s="20" t="s">
        <v>30</v>
      </c>
    </row>
    <row r="31" spans="1:10">
      <c r="A31" s="21">
        <v>45631</v>
      </c>
      <c r="B31" s="16" t="s">
        <v>105</v>
      </c>
      <c r="C31" s="14" t="s">
        <v>29</v>
      </c>
      <c r="D31" s="17">
        <v>171</v>
      </c>
      <c r="E31" s="17">
        <v>160</v>
      </c>
      <c r="F31" s="17">
        <v>200</v>
      </c>
      <c r="G31" s="17">
        <v>185</v>
      </c>
      <c r="H31" s="18">
        <v>125</v>
      </c>
      <c r="I31" s="19">
        <f>+H31*(G31-D31)</f>
        <v>1750</v>
      </c>
      <c r="J31" s="20" t="s">
        <v>30</v>
      </c>
    </row>
    <row r="32" spans="1:10">
      <c r="A32" s="21">
        <v>45631</v>
      </c>
      <c r="B32" s="16" t="s">
        <v>106</v>
      </c>
      <c r="C32" s="14" t="s">
        <v>31</v>
      </c>
      <c r="D32" s="17">
        <v>140</v>
      </c>
      <c r="E32" s="17">
        <v>100</v>
      </c>
      <c r="F32" s="17">
        <v>200</v>
      </c>
      <c r="G32" s="17">
        <v>157</v>
      </c>
      <c r="H32" s="18">
        <v>25</v>
      </c>
      <c r="I32" s="19">
        <f t="shared" ref="I32:I41" si="3">+H32*(G32-D32)</f>
        <v>425</v>
      </c>
      <c r="J32" s="20" t="s">
        <v>30</v>
      </c>
    </row>
    <row r="33" spans="1:13">
      <c r="A33" s="21">
        <v>45631</v>
      </c>
      <c r="B33" s="16" t="s">
        <v>107</v>
      </c>
      <c r="C33" s="14" t="s">
        <v>31</v>
      </c>
      <c r="D33" s="17">
        <v>30</v>
      </c>
      <c r="E33" s="17">
        <v>26</v>
      </c>
      <c r="F33" s="17">
        <v>38</v>
      </c>
      <c r="G33" s="17">
        <v>33.5</v>
      </c>
      <c r="H33" s="18">
        <v>325</v>
      </c>
      <c r="I33" s="19">
        <f t="shared" si="3"/>
        <v>1137.5</v>
      </c>
      <c r="J33" s="20" t="s">
        <v>30</v>
      </c>
    </row>
    <row r="34" spans="1:13">
      <c r="A34" s="21">
        <v>45631</v>
      </c>
      <c r="B34" s="16" t="s">
        <v>108</v>
      </c>
      <c r="C34" s="14" t="s">
        <v>31</v>
      </c>
      <c r="D34" s="17">
        <v>45</v>
      </c>
      <c r="E34" s="17">
        <v>42.5</v>
      </c>
      <c r="F34" s="17">
        <v>52</v>
      </c>
      <c r="G34" s="17">
        <v>51</v>
      </c>
      <c r="H34" s="18">
        <v>650</v>
      </c>
      <c r="I34" s="19">
        <f t="shared" si="3"/>
        <v>3900</v>
      </c>
      <c r="J34" s="20" t="s">
        <v>30</v>
      </c>
    </row>
    <row r="35" spans="1:13">
      <c r="A35" s="21">
        <v>45631</v>
      </c>
      <c r="B35" s="16" t="s">
        <v>109</v>
      </c>
      <c r="C35" s="14" t="s">
        <v>31</v>
      </c>
      <c r="D35" s="17">
        <v>220</v>
      </c>
      <c r="E35" s="17">
        <v>205</v>
      </c>
      <c r="F35" s="17">
        <v>260</v>
      </c>
      <c r="G35" s="17">
        <v>205</v>
      </c>
      <c r="H35" s="18">
        <v>100</v>
      </c>
      <c r="I35" s="19">
        <f t="shared" si="3"/>
        <v>-1500</v>
      </c>
      <c r="J35" s="20" t="s">
        <v>37</v>
      </c>
    </row>
    <row r="36" spans="1:13">
      <c r="A36" s="21">
        <v>45631</v>
      </c>
      <c r="B36" s="16" t="s">
        <v>110</v>
      </c>
      <c r="C36" s="14" t="s">
        <v>31</v>
      </c>
      <c r="D36" s="17">
        <v>61</v>
      </c>
      <c r="E36" s="17">
        <v>56</v>
      </c>
      <c r="F36" s="17">
        <v>72</v>
      </c>
      <c r="G36" s="17">
        <v>62</v>
      </c>
      <c r="H36" s="18">
        <v>300</v>
      </c>
      <c r="I36" s="19">
        <f t="shared" si="3"/>
        <v>300</v>
      </c>
      <c r="J36" s="20" t="s">
        <v>96</v>
      </c>
    </row>
    <row r="37" spans="1:13">
      <c r="A37" s="21">
        <v>45631</v>
      </c>
      <c r="B37" s="16" t="s">
        <v>111</v>
      </c>
      <c r="C37" s="14" t="s">
        <v>31</v>
      </c>
      <c r="D37" s="17">
        <v>33</v>
      </c>
      <c r="E37" s="17">
        <v>30</v>
      </c>
      <c r="F37" s="17">
        <v>40</v>
      </c>
      <c r="G37" s="17">
        <v>36.9</v>
      </c>
      <c r="H37" s="18">
        <v>550</v>
      </c>
      <c r="I37" s="19">
        <f t="shared" si="3"/>
        <v>2144.9999999999991</v>
      </c>
      <c r="J37" s="20" t="s">
        <v>30</v>
      </c>
    </row>
    <row r="38" spans="1:13">
      <c r="A38" s="21">
        <v>45631</v>
      </c>
      <c r="B38" s="16" t="s">
        <v>112</v>
      </c>
      <c r="C38" s="14" t="s">
        <v>31</v>
      </c>
      <c r="D38" s="17">
        <v>850</v>
      </c>
      <c r="E38" s="17">
        <v>750</v>
      </c>
      <c r="F38" s="17">
        <v>1050</v>
      </c>
      <c r="G38" s="17">
        <v>945</v>
      </c>
      <c r="H38" s="18">
        <v>15</v>
      </c>
      <c r="I38" s="19">
        <f t="shared" si="3"/>
        <v>1425</v>
      </c>
      <c r="J38" s="20" t="s">
        <v>30</v>
      </c>
      <c r="M38" s="38"/>
    </row>
    <row r="39" spans="1:13">
      <c r="A39" s="21">
        <v>45631</v>
      </c>
      <c r="B39" s="16" t="s">
        <v>113</v>
      </c>
      <c r="C39" s="14" t="s">
        <v>31</v>
      </c>
      <c r="D39" s="17">
        <v>44</v>
      </c>
      <c r="E39" s="17">
        <v>40</v>
      </c>
      <c r="F39" s="17">
        <v>53</v>
      </c>
      <c r="G39" s="17">
        <v>49.5</v>
      </c>
      <c r="H39" s="18">
        <v>400</v>
      </c>
      <c r="I39" s="19">
        <f t="shared" si="3"/>
        <v>2200</v>
      </c>
      <c r="J39" s="20" t="s">
        <v>30</v>
      </c>
    </row>
    <row r="40" spans="1:13">
      <c r="A40" s="21">
        <v>45631</v>
      </c>
      <c r="B40" s="16" t="s">
        <v>114</v>
      </c>
      <c r="C40" s="14" t="s">
        <v>31</v>
      </c>
      <c r="D40" s="17">
        <v>24</v>
      </c>
      <c r="E40" s="17">
        <v>21</v>
      </c>
      <c r="F40" s="17">
        <v>30</v>
      </c>
      <c r="G40" s="17">
        <v>27.1</v>
      </c>
      <c r="H40" s="18">
        <v>625</v>
      </c>
      <c r="I40" s="19">
        <f t="shared" si="3"/>
        <v>1937.5000000000009</v>
      </c>
      <c r="J40" s="20" t="s">
        <v>30</v>
      </c>
    </row>
    <row r="41" spans="1:13">
      <c r="A41" s="21">
        <v>45631</v>
      </c>
      <c r="B41" s="16" t="s">
        <v>115</v>
      </c>
      <c r="C41" s="14" t="s">
        <v>31</v>
      </c>
      <c r="D41" s="17">
        <v>150</v>
      </c>
      <c r="E41" s="17">
        <v>90</v>
      </c>
      <c r="F41" s="17">
        <v>240</v>
      </c>
      <c r="G41" s="17">
        <v>124</v>
      </c>
      <c r="H41" s="18">
        <v>25</v>
      </c>
      <c r="I41" s="19">
        <f t="shared" si="3"/>
        <v>-650</v>
      </c>
      <c r="J41" s="20" t="s">
        <v>32</v>
      </c>
    </row>
    <row r="42" spans="1:13">
      <c r="A42" s="21">
        <v>45632</v>
      </c>
      <c r="B42" s="16" t="s">
        <v>126</v>
      </c>
      <c r="C42" s="14" t="s">
        <v>29</v>
      </c>
      <c r="D42" s="17">
        <v>18.5</v>
      </c>
      <c r="E42" s="17">
        <v>17</v>
      </c>
      <c r="F42" s="17">
        <v>22</v>
      </c>
      <c r="G42" s="17">
        <v>19.8</v>
      </c>
      <c r="H42" s="18">
        <v>1300</v>
      </c>
      <c r="I42" s="19">
        <f>+H42*(G42-D42)</f>
        <v>1690.0000000000009</v>
      </c>
      <c r="J42" s="20" t="s">
        <v>30</v>
      </c>
    </row>
    <row r="43" spans="1:13">
      <c r="A43" s="21">
        <v>45632</v>
      </c>
      <c r="B43" s="16" t="s">
        <v>127</v>
      </c>
      <c r="C43" s="14" t="s">
        <v>31</v>
      </c>
      <c r="D43" s="17">
        <v>185</v>
      </c>
      <c r="E43" s="17">
        <v>170</v>
      </c>
      <c r="F43" s="17">
        <v>215</v>
      </c>
      <c r="G43" s="17">
        <v>170</v>
      </c>
      <c r="H43" s="18">
        <v>100</v>
      </c>
      <c r="I43" s="19">
        <f t="shared" ref="I43:I51" si="4">+H43*(G43-D43)</f>
        <v>-1500</v>
      </c>
      <c r="J43" s="20" t="s">
        <v>37</v>
      </c>
    </row>
    <row r="44" spans="1:13">
      <c r="A44" s="21">
        <v>45632</v>
      </c>
      <c r="B44" s="16" t="s">
        <v>128</v>
      </c>
      <c r="C44" s="14" t="s">
        <v>31</v>
      </c>
      <c r="D44" s="17">
        <v>18.5</v>
      </c>
      <c r="E44" s="17">
        <v>16.5</v>
      </c>
      <c r="F44" s="17">
        <v>24</v>
      </c>
      <c r="G44" s="17">
        <v>21</v>
      </c>
      <c r="H44" s="18">
        <v>750</v>
      </c>
      <c r="I44" s="19">
        <f t="shared" si="4"/>
        <v>1875</v>
      </c>
      <c r="J44" s="20" t="s">
        <v>30</v>
      </c>
    </row>
    <row r="45" spans="1:13">
      <c r="A45" s="21">
        <v>45632</v>
      </c>
      <c r="B45" s="16" t="s">
        <v>129</v>
      </c>
      <c r="C45" s="14" t="s">
        <v>31</v>
      </c>
      <c r="D45" s="17">
        <v>17.5</v>
      </c>
      <c r="E45" s="17">
        <v>16.399999999999999</v>
      </c>
      <c r="F45" s="17">
        <v>21</v>
      </c>
      <c r="G45" s="17">
        <v>19.5</v>
      </c>
      <c r="H45" s="18">
        <v>1000</v>
      </c>
      <c r="I45" s="19">
        <f t="shared" si="4"/>
        <v>2000</v>
      </c>
      <c r="J45" s="20" t="s">
        <v>30</v>
      </c>
    </row>
    <row r="46" spans="1:13">
      <c r="A46" s="21">
        <v>45632</v>
      </c>
      <c r="B46" s="16" t="s">
        <v>130</v>
      </c>
      <c r="C46" s="14" t="s">
        <v>31</v>
      </c>
      <c r="D46" s="17">
        <v>124</v>
      </c>
      <c r="E46" s="17">
        <v>114</v>
      </c>
      <c r="F46" s="17">
        <v>145</v>
      </c>
      <c r="G46" s="17">
        <v>114</v>
      </c>
      <c r="H46" s="18">
        <v>150</v>
      </c>
      <c r="I46" s="19">
        <f t="shared" si="4"/>
        <v>-1500</v>
      </c>
      <c r="J46" s="20" t="s">
        <v>37</v>
      </c>
    </row>
    <row r="47" spans="1:13">
      <c r="A47" s="21">
        <v>45632</v>
      </c>
      <c r="B47" s="16" t="s">
        <v>131</v>
      </c>
      <c r="C47" s="14" t="s">
        <v>31</v>
      </c>
      <c r="D47" s="17">
        <v>130</v>
      </c>
      <c r="E47" s="17">
        <v>40</v>
      </c>
      <c r="F47" s="17">
        <v>300</v>
      </c>
      <c r="G47" s="17">
        <v>130</v>
      </c>
      <c r="H47" s="18">
        <v>10</v>
      </c>
      <c r="I47" s="19">
        <f t="shared" si="4"/>
        <v>0</v>
      </c>
      <c r="J47" s="20" t="s">
        <v>32</v>
      </c>
    </row>
    <row r="48" spans="1:13">
      <c r="A48" s="21">
        <v>45632</v>
      </c>
      <c r="B48" s="16" t="s">
        <v>132</v>
      </c>
      <c r="C48" s="14" t="s">
        <v>31</v>
      </c>
      <c r="D48" s="17">
        <v>28</v>
      </c>
      <c r="E48" s="17">
        <v>24</v>
      </c>
      <c r="F48" s="17">
        <v>36</v>
      </c>
      <c r="G48" s="17">
        <v>24</v>
      </c>
      <c r="H48" s="18">
        <v>375</v>
      </c>
      <c r="I48" s="19">
        <f t="shared" si="4"/>
        <v>-1500</v>
      </c>
      <c r="J48" s="20" t="s">
        <v>37</v>
      </c>
    </row>
    <row r="49" spans="1:10">
      <c r="A49" s="21">
        <v>45632</v>
      </c>
      <c r="B49" s="16" t="s">
        <v>133</v>
      </c>
      <c r="C49" s="14" t="s">
        <v>31</v>
      </c>
      <c r="D49" s="17">
        <v>24</v>
      </c>
      <c r="E49" s="17">
        <v>21.5</v>
      </c>
      <c r="F49" s="17">
        <v>30</v>
      </c>
      <c r="G49" s="17">
        <v>26.7</v>
      </c>
      <c r="H49" s="18">
        <v>625</v>
      </c>
      <c r="I49" s="19">
        <f t="shared" si="4"/>
        <v>1687.4999999999995</v>
      </c>
      <c r="J49" s="20" t="s">
        <v>30</v>
      </c>
    </row>
    <row r="50" spans="1:10">
      <c r="A50" s="21">
        <v>45632</v>
      </c>
      <c r="B50" s="16" t="s">
        <v>134</v>
      </c>
      <c r="C50" s="14" t="s">
        <v>31</v>
      </c>
      <c r="D50" s="17">
        <v>14</v>
      </c>
      <c r="E50" s="17">
        <v>12.9</v>
      </c>
      <c r="F50" s="17">
        <v>17</v>
      </c>
      <c r="G50" s="17">
        <v>14</v>
      </c>
      <c r="H50" s="18">
        <v>1400</v>
      </c>
      <c r="I50" s="19">
        <f t="shared" si="4"/>
        <v>0</v>
      </c>
      <c r="J50" s="20" t="s">
        <v>32</v>
      </c>
    </row>
    <row r="51" spans="1:10">
      <c r="A51" s="21">
        <v>45632</v>
      </c>
      <c r="B51" s="16" t="s">
        <v>135</v>
      </c>
      <c r="C51" s="14" t="s">
        <v>29</v>
      </c>
      <c r="D51" s="17">
        <v>21</v>
      </c>
      <c r="E51" s="17">
        <v>18</v>
      </c>
      <c r="F51" s="17">
        <v>28</v>
      </c>
      <c r="G51" s="17">
        <v>24.2</v>
      </c>
      <c r="H51" s="18">
        <v>550</v>
      </c>
      <c r="I51" s="19">
        <f t="shared" si="4"/>
        <v>1759.9999999999995</v>
      </c>
      <c r="J51" s="20" t="s">
        <v>30</v>
      </c>
    </row>
    <row r="52" spans="1:10">
      <c r="A52" s="21">
        <v>45635</v>
      </c>
      <c r="B52" s="16" t="s">
        <v>150</v>
      </c>
      <c r="C52" s="14" t="s">
        <v>29</v>
      </c>
      <c r="D52" s="17">
        <v>70</v>
      </c>
      <c r="E52" s="17">
        <v>60</v>
      </c>
      <c r="F52" s="17">
        <v>90</v>
      </c>
      <c r="G52" s="17">
        <v>80</v>
      </c>
      <c r="H52" s="18">
        <v>150</v>
      </c>
      <c r="I52" s="19">
        <f>+H52*(G52-D52)</f>
        <v>1500</v>
      </c>
      <c r="J52" s="20" t="s">
        <v>30</v>
      </c>
    </row>
    <row r="53" spans="1:10">
      <c r="A53" s="21">
        <v>45635</v>
      </c>
      <c r="B53" s="16" t="s">
        <v>151</v>
      </c>
      <c r="C53" s="14" t="s">
        <v>31</v>
      </c>
      <c r="D53" s="17">
        <v>11</v>
      </c>
      <c r="E53" s="17">
        <v>10</v>
      </c>
      <c r="F53" s="17">
        <v>14</v>
      </c>
      <c r="G53" s="17">
        <v>12.4</v>
      </c>
      <c r="H53" s="18">
        <v>1700</v>
      </c>
      <c r="I53" s="19">
        <f t="shared" ref="I53:I61" si="5">+H53*(G53-D53)</f>
        <v>2380.0000000000005</v>
      </c>
      <c r="J53" s="20" t="s">
        <v>30</v>
      </c>
    </row>
    <row r="54" spans="1:10">
      <c r="A54" s="21">
        <v>45635</v>
      </c>
      <c r="B54" s="16" t="s">
        <v>152</v>
      </c>
      <c r="C54" s="14" t="s">
        <v>31</v>
      </c>
      <c r="D54" s="17">
        <v>750</v>
      </c>
      <c r="E54" s="17">
        <v>650</v>
      </c>
      <c r="F54" s="17">
        <v>950</v>
      </c>
      <c r="G54" s="17">
        <v>720</v>
      </c>
      <c r="H54" s="18">
        <v>15</v>
      </c>
      <c r="I54" s="19">
        <f t="shared" si="5"/>
        <v>-450</v>
      </c>
      <c r="J54" s="20" t="s">
        <v>96</v>
      </c>
    </row>
    <row r="55" spans="1:10">
      <c r="A55" s="21">
        <v>45635</v>
      </c>
      <c r="B55" s="16" t="s">
        <v>153</v>
      </c>
      <c r="C55" s="14" t="s">
        <v>31</v>
      </c>
      <c r="D55" s="17">
        <v>550</v>
      </c>
      <c r="E55" s="17">
        <v>450</v>
      </c>
      <c r="F55" s="17">
        <v>740</v>
      </c>
      <c r="G55" s="17">
        <v>490</v>
      </c>
      <c r="H55" s="18">
        <v>10</v>
      </c>
      <c r="I55" s="19">
        <f t="shared" si="5"/>
        <v>-600</v>
      </c>
      <c r="J55" s="20" t="s">
        <v>96</v>
      </c>
    </row>
    <row r="56" spans="1:10">
      <c r="A56" s="21">
        <v>45635</v>
      </c>
      <c r="B56" s="16" t="s">
        <v>154</v>
      </c>
      <c r="C56" s="14" t="s">
        <v>31</v>
      </c>
      <c r="D56" s="17">
        <v>102</v>
      </c>
      <c r="E56" s="17">
        <v>90</v>
      </c>
      <c r="F56" s="17">
        <v>130</v>
      </c>
      <c r="G56" s="17">
        <v>116</v>
      </c>
      <c r="H56" s="18">
        <v>150</v>
      </c>
      <c r="I56" s="19">
        <f t="shared" si="5"/>
        <v>2100</v>
      </c>
      <c r="J56" s="20" t="s">
        <v>30</v>
      </c>
    </row>
    <row r="57" spans="1:10">
      <c r="A57" s="21">
        <v>45635</v>
      </c>
      <c r="B57" s="16" t="s">
        <v>155</v>
      </c>
      <c r="C57" s="14" t="s">
        <v>31</v>
      </c>
      <c r="D57" s="17">
        <v>19</v>
      </c>
      <c r="E57" s="17">
        <v>17.8</v>
      </c>
      <c r="F57" s="17">
        <v>23</v>
      </c>
      <c r="G57" s="17">
        <v>17.8</v>
      </c>
      <c r="H57" s="18">
        <v>1000</v>
      </c>
      <c r="I57" s="19">
        <f t="shared" si="5"/>
        <v>-1199.9999999999993</v>
      </c>
      <c r="J57" s="20" t="s">
        <v>37</v>
      </c>
    </row>
    <row r="58" spans="1:10">
      <c r="A58" s="21">
        <v>45635</v>
      </c>
      <c r="B58" s="16" t="s">
        <v>156</v>
      </c>
      <c r="C58" s="14" t="s">
        <v>31</v>
      </c>
      <c r="D58" s="17">
        <v>24.5</v>
      </c>
      <c r="E58" s="17">
        <v>22</v>
      </c>
      <c r="F58" s="17">
        <v>30</v>
      </c>
      <c r="G58" s="17">
        <v>26.7</v>
      </c>
      <c r="H58" s="18">
        <v>625</v>
      </c>
      <c r="I58" s="19">
        <f t="shared" si="5"/>
        <v>1374.9999999999995</v>
      </c>
      <c r="J58" s="20" t="s">
        <v>30</v>
      </c>
    </row>
    <row r="59" spans="1:10">
      <c r="A59" s="21">
        <v>45635</v>
      </c>
      <c r="B59" s="16" t="s">
        <v>157</v>
      </c>
      <c r="C59" s="14" t="s">
        <v>31</v>
      </c>
      <c r="D59" s="17">
        <v>145</v>
      </c>
      <c r="E59" s="17">
        <v>120</v>
      </c>
      <c r="F59" s="17">
        <v>200</v>
      </c>
      <c r="G59" s="17">
        <v>146</v>
      </c>
      <c r="H59" s="18">
        <v>25</v>
      </c>
      <c r="I59" s="19">
        <f t="shared" si="5"/>
        <v>25</v>
      </c>
      <c r="J59" s="20" t="s">
        <v>32</v>
      </c>
    </row>
    <row r="60" spans="1:10">
      <c r="A60" s="21">
        <v>45635</v>
      </c>
      <c r="B60" s="16" t="s">
        <v>158</v>
      </c>
      <c r="C60" s="14" t="s">
        <v>29</v>
      </c>
      <c r="D60" s="17">
        <v>57</v>
      </c>
      <c r="E60" s="17">
        <v>53</v>
      </c>
      <c r="F60" s="17">
        <v>66</v>
      </c>
      <c r="G60" s="17">
        <v>61.5</v>
      </c>
      <c r="H60" s="18">
        <v>350</v>
      </c>
      <c r="I60" s="19">
        <f t="shared" si="5"/>
        <v>1575</v>
      </c>
      <c r="J60" s="20" t="s">
        <v>30</v>
      </c>
    </row>
    <row r="61" spans="1:10">
      <c r="A61" s="21">
        <v>45635</v>
      </c>
      <c r="B61" s="16" t="s">
        <v>159</v>
      </c>
      <c r="C61" s="14" t="s">
        <v>31</v>
      </c>
      <c r="D61" s="17">
        <v>26</v>
      </c>
      <c r="E61" s="17">
        <v>24</v>
      </c>
      <c r="F61" s="17">
        <v>31</v>
      </c>
      <c r="G61" s="17">
        <v>25.45</v>
      </c>
      <c r="H61" s="18">
        <v>675</v>
      </c>
      <c r="I61" s="19">
        <f t="shared" si="5"/>
        <v>-371.25000000000045</v>
      </c>
      <c r="J61" s="20" t="s">
        <v>88</v>
      </c>
    </row>
    <row r="62" spans="1:10">
      <c r="A62" s="21">
        <v>45636</v>
      </c>
      <c r="B62" s="16" t="s">
        <v>184</v>
      </c>
      <c r="C62" s="14" t="s">
        <v>29</v>
      </c>
      <c r="D62" s="17">
        <v>47</v>
      </c>
      <c r="E62" s="17">
        <v>43</v>
      </c>
      <c r="F62" s="17">
        <v>58</v>
      </c>
      <c r="G62" s="17">
        <v>55</v>
      </c>
      <c r="H62" s="18">
        <v>275</v>
      </c>
      <c r="I62" s="19">
        <f>+H62*(G62-D62)</f>
        <v>2200</v>
      </c>
      <c r="J62" s="20" t="s">
        <v>30</v>
      </c>
    </row>
    <row r="63" spans="1:10">
      <c r="A63" s="21">
        <v>45636</v>
      </c>
      <c r="B63" s="16" t="s">
        <v>185</v>
      </c>
      <c r="C63" s="14" t="s">
        <v>31</v>
      </c>
      <c r="D63" s="17">
        <v>34</v>
      </c>
      <c r="E63" s="17">
        <v>31</v>
      </c>
      <c r="F63" s="17">
        <v>41</v>
      </c>
      <c r="G63" s="17">
        <v>34.4</v>
      </c>
      <c r="H63" s="18">
        <v>500</v>
      </c>
      <c r="I63" s="19">
        <f t="shared" ref="I63:I68" si="6">+H63*(G63-D63)</f>
        <v>199.99999999999929</v>
      </c>
      <c r="J63" s="20" t="s">
        <v>32</v>
      </c>
    </row>
    <row r="64" spans="1:10">
      <c r="A64" s="21">
        <v>45636</v>
      </c>
      <c r="B64" s="16" t="s">
        <v>186</v>
      </c>
      <c r="C64" s="14" t="s">
        <v>31</v>
      </c>
      <c r="D64" s="17">
        <v>25</v>
      </c>
      <c r="E64" s="17">
        <v>22.5</v>
      </c>
      <c r="F64" s="17">
        <v>31</v>
      </c>
      <c r="G64" s="17">
        <v>29.8</v>
      </c>
      <c r="H64" s="18">
        <v>625</v>
      </c>
      <c r="I64" s="19">
        <f t="shared" si="6"/>
        <v>3000.0000000000005</v>
      </c>
      <c r="J64" s="20" t="s">
        <v>30</v>
      </c>
    </row>
    <row r="65" spans="1:10">
      <c r="A65" s="21">
        <v>45636</v>
      </c>
      <c r="B65" s="16" t="s">
        <v>187</v>
      </c>
      <c r="C65" s="14" t="s">
        <v>31</v>
      </c>
      <c r="D65" s="17">
        <v>130</v>
      </c>
      <c r="E65" s="17">
        <v>100</v>
      </c>
      <c r="F65" s="17">
        <v>190</v>
      </c>
      <c r="G65" s="17">
        <v>112</v>
      </c>
      <c r="H65" s="18">
        <v>25</v>
      </c>
      <c r="I65" s="19">
        <f t="shared" si="6"/>
        <v>-450</v>
      </c>
      <c r="J65" s="20" t="s">
        <v>96</v>
      </c>
    </row>
    <row r="66" spans="1:10">
      <c r="A66" s="21">
        <v>45636</v>
      </c>
      <c r="B66" s="16" t="s">
        <v>188</v>
      </c>
      <c r="C66" s="14" t="s">
        <v>31</v>
      </c>
      <c r="D66" s="17">
        <v>145</v>
      </c>
      <c r="E66" s="17">
        <v>135</v>
      </c>
      <c r="F66" s="17">
        <v>165</v>
      </c>
      <c r="G66" s="17">
        <v>163</v>
      </c>
      <c r="H66" s="18">
        <v>150</v>
      </c>
      <c r="I66" s="19">
        <f t="shared" si="6"/>
        <v>2700</v>
      </c>
      <c r="J66" s="20" t="s">
        <v>30</v>
      </c>
    </row>
    <row r="67" spans="1:10">
      <c r="A67" s="21">
        <v>45636</v>
      </c>
      <c r="B67" s="16" t="s">
        <v>189</v>
      </c>
      <c r="C67" s="14" t="s">
        <v>31</v>
      </c>
      <c r="D67" s="17">
        <v>75</v>
      </c>
      <c r="E67" s="17">
        <v>65</v>
      </c>
      <c r="F67" s="17">
        <v>95</v>
      </c>
      <c r="G67" s="17">
        <v>65</v>
      </c>
      <c r="H67" s="18">
        <v>150</v>
      </c>
      <c r="I67" s="19">
        <f t="shared" si="6"/>
        <v>-1500</v>
      </c>
      <c r="J67" s="20" t="s">
        <v>37</v>
      </c>
    </row>
    <row r="68" spans="1:10">
      <c r="A68" s="21">
        <v>45636</v>
      </c>
      <c r="B68" s="16" t="s">
        <v>190</v>
      </c>
      <c r="C68" s="14" t="s">
        <v>31</v>
      </c>
      <c r="D68" s="17">
        <v>38</v>
      </c>
      <c r="E68" s="17">
        <v>36</v>
      </c>
      <c r="F68" s="17">
        <v>44</v>
      </c>
      <c r="G68" s="17">
        <v>42.5</v>
      </c>
      <c r="H68" s="18">
        <v>750</v>
      </c>
      <c r="I68" s="19">
        <f t="shared" si="6"/>
        <v>3375</v>
      </c>
      <c r="J68" s="20" t="s">
        <v>30</v>
      </c>
    </row>
    <row r="69" spans="1:10">
      <c r="A69" s="21">
        <v>45636</v>
      </c>
      <c r="B69" s="16" t="s">
        <v>191</v>
      </c>
      <c r="C69" s="14" t="s">
        <v>34</v>
      </c>
      <c r="D69" s="17">
        <v>390</v>
      </c>
      <c r="E69" s="17">
        <v>500</v>
      </c>
      <c r="F69" s="17">
        <v>200</v>
      </c>
      <c r="G69" s="17">
        <v>500</v>
      </c>
      <c r="H69" s="18">
        <v>10</v>
      </c>
      <c r="I69" s="19">
        <f>+H69*(D69-G69)</f>
        <v>-1100</v>
      </c>
      <c r="J69" s="20" t="s">
        <v>37</v>
      </c>
    </row>
    <row r="70" spans="1:10">
      <c r="A70" s="21">
        <v>45636</v>
      </c>
      <c r="B70" s="16" t="s">
        <v>81</v>
      </c>
      <c r="C70" s="14" t="s">
        <v>31</v>
      </c>
      <c r="D70" s="17">
        <v>130</v>
      </c>
      <c r="E70" s="17">
        <v>90</v>
      </c>
      <c r="F70" s="17">
        <v>190</v>
      </c>
      <c r="G70" s="17">
        <v>155</v>
      </c>
      <c r="H70" s="18">
        <v>25</v>
      </c>
      <c r="I70" s="19">
        <f t="shared" ref="I70:I71" si="7">+H70*(G70-D70)</f>
        <v>625</v>
      </c>
      <c r="J70" s="20" t="s">
        <v>30</v>
      </c>
    </row>
    <row r="71" spans="1:10">
      <c r="A71" s="21">
        <v>45636</v>
      </c>
      <c r="B71" s="16" t="s">
        <v>192</v>
      </c>
      <c r="C71" s="14" t="s">
        <v>31</v>
      </c>
      <c r="D71" s="17">
        <v>10.8</v>
      </c>
      <c r="E71" s="17">
        <v>9.9</v>
      </c>
      <c r="F71" s="17">
        <v>14</v>
      </c>
      <c r="G71" s="17">
        <v>12</v>
      </c>
      <c r="H71" s="18">
        <v>2025</v>
      </c>
      <c r="I71" s="19">
        <f t="shared" si="7"/>
        <v>2429.9999999999986</v>
      </c>
      <c r="J71" s="20" t="s">
        <v>30</v>
      </c>
    </row>
    <row r="72" spans="1:10">
      <c r="A72" s="21">
        <v>45637</v>
      </c>
      <c r="B72" s="16" t="s">
        <v>206</v>
      </c>
      <c r="C72" s="14" t="s">
        <v>29</v>
      </c>
      <c r="D72" s="17">
        <v>15</v>
      </c>
      <c r="E72" s="17">
        <v>13.8</v>
      </c>
      <c r="F72" s="17">
        <v>18</v>
      </c>
      <c r="G72" s="17">
        <v>17.399999999999999</v>
      </c>
      <c r="H72" s="18">
        <v>1150</v>
      </c>
      <c r="I72" s="19">
        <f>+H72*(G72-D72)</f>
        <v>2759.9999999999982</v>
      </c>
      <c r="J72" s="20" t="s">
        <v>30</v>
      </c>
    </row>
    <row r="73" spans="1:10">
      <c r="A73" s="21">
        <v>45637</v>
      </c>
      <c r="B73" s="16" t="s">
        <v>207</v>
      </c>
      <c r="C73" s="14" t="s">
        <v>31</v>
      </c>
      <c r="D73" s="17">
        <v>190</v>
      </c>
      <c r="E73" s="17">
        <v>170</v>
      </c>
      <c r="F73" s="17">
        <v>230</v>
      </c>
      <c r="G73" s="17">
        <v>191</v>
      </c>
      <c r="H73" s="18">
        <v>75</v>
      </c>
      <c r="I73" s="19">
        <f t="shared" ref="I73:I81" si="8">+H73*(G73-D73)</f>
        <v>75</v>
      </c>
      <c r="J73" s="20" t="s">
        <v>32</v>
      </c>
    </row>
    <row r="74" spans="1:10">
      <c r="A74" s="21">
        <v>45637</v>
      </c>
      <c r="B74" s="16" t="s">
        <v>186</v>
      </c>
      <c r="C74" s="14" t="s">
        <v>31</v>
      </c>
      <c r="D74" s="17">
        <v>25</v>
      </c>
      <c r="E74" s="17">
        <v>23</v>
      </c>
      <c r="F74" s="17">
        <v>30</v>
      </c>
      <c r="G74" s="17">
        <v>27.2</v>
      </c>
      <c r="H74" s="18">
        <v>625</v>
      </c>
      <c r="I74" s="19">
        <f t="shared" si="8"/>
        <v>1374.9999999999995</v>
      </c>
      <c r="J74" s="20" t="s">
        <v>30</v>
      </c>
    </row>
    <row r="75" spans="1:10">
      <c r="A75" s="21">
        <v>45637</v>
      </c>
      <c r="B75" s="16" t="s">
        <v>208</v>
      </c>
      <c r="C75" s="14" t="s">
        <v>31</v>
      </c>
      <c r="D75" s="17">
        <v>40</v>
      </c>
      <c r="E75" s="17">
        <v>37</v>
      </c>
      <c r="F75" s="17">
        <v>48</v>
      </c>
      <c r="G75" s="17">
        <v>44</v>
      </c>
      <c r="H75" s="18">
        <v>400</v>
      </c>
      <c r="I75" s="19">
        <f t="shared" si="8"/>
        <v>1600</v>
      </c>
      <c r="J75" s="20" t="s">
        <v>30</v>
      </c>
    </row>
    <row r="76" spans="1:10">
      <c r="A76" s="21">
        <v>45637</v>
      </c>
      <c r="B76" s="16" t="s">
        <v>209</v>
      </c>
      <c r="C76" s="14" t="s">
        <v>31</v>
      </c>
      <c r="D76" s="17">
        <v>450</v>
      </c>
      <c r="E76" s="17">
        <v>350</v>
      </c>
      <c r="F76" s="17">
        <v>620</v>
      </c>
      <c r="G76" s="17">
        <v>350</v>
      </c>
      <c r="H76" s="18">
        <v>10</v>
      </c>
      <c r="I76" s="19">
        <f t="shared" si="8"/>
        <v>-1000</v>
      </c>
      <c r="J76" s="20" t="s">
        <v>37</v>
      </c>
    </row>
    <row r="77" spans="1:10">
      <c r="A77" s="21">
        <v>45637</v>
      </c>
      <c r="B77" s="16" t="s">
        <v>210</v>
      </c>
      <c r="C77" s="14" t="s">
        <v>31</v>
      </c>
      <c r="D77" s="17">
        <v>690</v>
      </c>
      <c r="E77" s="17">
        <v>600</v>
      </c>
      <c r="F77" s="17">
        <v>880</v>
      </c>
      <c r="G77" s="17">
        <v>600</v>
      </c>
      <c r="H77" s="18">
        <v>15</v>
      </c>
      <c r="I77" s="19">
        <f t="shared" si="8"/>
        <v>-1350</v>
      </c>
      <c r="J77" s="20" t="s">
        <v>37</v>
      </c>
    </row>
    <row r="78" spans="1:10">
      <c r="A78" s="21">
        <v>45637</v>
      </c>
      <c r="B78" s="16" t="s">
        <v>211</v>
      </c>
      <c r="C78" s="14" t="s">
        <v>31</v>
      </c>
      <c r="D78" s="17">
        <v>129</v>
      </c>
      <c r="E78" s="17">
        <v>117</v>
      </c>
      <c r="F78" s="17">
        <v>152</v>
      </c>
      <c r="G78" s="17">
        <v>124</v>
      </c>
      <c r="H78" s="18">
        <v>125</v>
      </c>
      <c r="I78" s="19">
        <f t="shared" si="8"/>
        <v>-625</v>
      </c>
      <c r="J78" s="20" t="s">
        <v>96</v>
      </c>
    </row>
    <row r="79" spans="1:10">
      <c r="A79" s="21">
        <v>45637</v>
      </c>
      <c r="B79" s="16" t="s">
        <v>187</v>
      </c>
      <c r="C79" s="14" t="s">
        <v>31</v>
      </c>
      <c r="D79" s="17">
        <v>70</v>
      </c>
      <c r="E79" s="17">
        <v>45</v>
      </c>
      <c r="F79" s="17">
        <v>110</v>
      </c>
      <c r="G79" s="17">
        <v>61</v>
      </c>
      <c r="H79" s="18">
        <v>25</v>
      </c>
      <c r="I79" s="19">
        <f t="shared" si="8"/>
        <v>-225</v>
      </c>
      <c r="J79" s="20" t="s">
        <v>96</v>
      </c>
    </row>
    <row r="80" spans="1:10">
      <c r="A80" s="21">
        <v>45637</v>
      </c>
      <c r="B80" s="16" t="s">
        <v>212</v>
      </c>
      <c r="C80" s="14" t="s">
        <v>31</v>
      </c>
      <c r="D80" s="17">
        <v>48</v>
      </c>
      <c r="E80" s="17">
        <v>44</v>
      </c>
      <c r="F80" s="17">
        <v>56</v>
      </c>
      <c r="G80" s="17">
        <v>50</v>
      </c>
      <c r="H80" s="18">
        <v>250</v>
      </c>
      <c r="I80" s="19">
        <f t="shared" si="8"/>
        <v>500</v>
      </c>
      <c r="J80" s="20" t="s">
        <v>96</v>
      </c>
    </row>
    <row r="81" spans="1:10">
      <c r="A81" s="21">
        <v>45637</v>
      </c>
      <c r="B81" s="16" t="s">
        <v>213</v>
      </c>
      <c r="C81" s="14" t="s">
        <v>31</v>
      </c>
      <c r="D81" s="17">
        <v>38</v>
      </c>
      <c r="E81" s="17">
        <v>34</v>
      </c>
      <c r="F81" s="17">
        <v>48</v>
      </c>
      <c r="G81" s="17">
        <v>43.5</v>
      </c>
      <c r="H81" s="18">
        <v>300</v>
      </c>
      <c r="I81" s="19">
        <f t="shared" si="8"/>
        <v>1650</v>
      </c>
      <c r="J81" s="20" t="s">
        <v>30</v>
      </c>
    </row>
    <row r="82" spans="1:10">
      <c r="A82" s="21">
        <v>45638</v>
      </c>
      <c r="B82" s="16" t="s">
        <v>227</v>
      </c>
      <c r="C82" s="14" t="s">
        <v>29</v>
      </c>
      <c r="D82" s="17">
        <v>195</v>
      </c>
      <c r="E82" s="17">
        <v>175</v>
      </c>
      <c r="F82" s="17">
        <v>230</v>
      </c>
      <c r="G82" s="17">
        <v>217.5</v>
      </c>
      <c r="H82" s="18">
        <v>75</v>
      </c>
      <c r="I82" s="19">
        <f>+H82*(G82-D82)</f>
        <v>1687.5</v>
      </c>
      <c r="J82" s="20" t="s">
        <v>30</v>
      </c>
    </row>
    <row r="83" spans="1:10">
      <c r="A83" s="21">
        <v>45638</v>
      </c>
      <c r="B83" s="16" t="s">
        <v>228</v>
      </c>
      <c r="C83" s="14" t="s">
        <v>31</v>
      </c>
      <c r="D83" s="17">
        <v>190</v>
      </c>
      <c r="E83" s="17">
        <v>179</v>
      </c>
      <c r="F83" s="17">
        <v>215</v>
      </c>
      <c r="G83" s="17">
        <v>179</v>
      </c>
      <c r="H83" s="18">
        <v>125</v>
      </c>
      <c r="I83" s="19">
        <f t="shared" ref="I83:I88" si="9">+H83*(G83-D83)</f>
        <v>-1375</v>
      </c>
      <c r="J83" s="20" t="s">
        <v>37</v>
      </c>
    </row>
    <row r="84" spans="1:10">
      <c r="A84" s="21">
        <v>45638</v>
      </c>
      <c r="B84" s="16" t="s">
        <v>229</v>
      </c>
      <c r="C84" s="14" t="s">
        <v>31</v>
      </c>
      <c r="D84" s="17">
        <v>4.5999999999999996</v>
      </c>
      <c r="E84" s="17">
        <v>3.9</v>
      </c>
      <c r="F84" s="17">
        <v>7</v>
      </c>
      <c r="G84" s="17">
        <v>5.6</v>
      </c>
      <c r="H84" s="18">
        <v>3000</v>
      </c>
      <c r="I84" s="19">
        <f t="shared" si="9"/>
        <v>3000</v>
      </c>
      <c r="J84" s="20" t="s">
        <v>30</v>
      </c>
    </row>
    <row r="85" spans="1:10">
      <c r="A85" s="21">
        <v>45638</v>
      </c>
      <c r="B85" s="16" t="s">
        <v>230</v>
      </c>
      <c r="C85" s="14" t="s">
        <v>31</v>
      </c>
      <c r="D85" s="17">
        <v>104</v>
      </c>
      <c r="E85" s="17">
        <v>94</v>
      </c>
      <c r="F85" s="17">
        <v>125</v>
      </c>
      <c r="G85" s="17">
        <v>94</v>
      </c>
      <c r="H85" s="18">
        <v>150</v>
      </c>
      <c r="I85" s="19">
        <f t="shared" si="9"/>
        <v>-1500</v>
      </c>
      <c r="J85" s="20" t="s">
        <v>37</v>
      </c>
    </row>
    <row r="86" spans="1:10">
      <c r="A86" s="21">
        <v>45638</v>
      </c>
      <c r="B86" s="16" t="s">
        <v>231</v>
      </c>
      <c r="C86" s="14" t="s">
        <v>31</v>
      </c>
      <c r="D86" s="17">
        <v>34</v>
      </c>
      <c r="E86" s="17">
        <v>30</v>
      </c>
      <c r="F86" s="17">
        <v>42</v>
      </c>
      <c r="G86" s="17">
        <v>30</v>
      </c>
      <c r="H86" s="18">
        <v>350</v>
      </c>
      <c r="I86" s="19">
        <f t="shared" si="9"/>
        <v>-1400</v>
      </c>
      <c r="J86" s="20" t="s">
        <v>37</v>
      </c>
    </row>
    <row r="87" spans="1:10">
      <c r="A87" s="21">
        <v>45638</v>
      </c>
      <c r="B87" s="16" t="s">
        <v>232</v>
      </c>
      <c r="C87" s="14" t="s">
        <v>31</v>
      </c>
      <c r="D87" s="17">
        <v>37</v>
      </c>
      <c r="E87" s="17">
        <v>33</v>
      </c>
      <c r="F87" s="17">
        <v>46</v>
      </c>
      <c r="G87" s="17">
        <v>44</v>
      </c>
      <c r="H87" s="18">
        <v>400</v>
      </c>
      <c r="I87" s="19">
        <f t="shared" si="9"/>
        <v>2800</v>
      </c>
      <c r="J87" s="20" t="s">
        <v>30</v>
      </c>
    </row>
    <row r="88" spans="1:10">
      <c r="A88" s="21">
        <v>45638</v>
      </c>
      <c r="B88" s="16" t="s">
        <v>157</v>
      </c>
      <c r="C88" s="14" t="s">
        <v>31</v>
      </c>
      <c r="D88" s="17">
        <v>50</v>
      </c>
      <c r="E88" s="17">
        <v>20</v>
      </c>
      <c r="F88" s="17">
        <v>100</v>
      </c>
      <c r="G88" s="17">
        <v>71</v>
      </c>
      <c r="H88" s="18">
        <v>25</v>
      </c>
      <c r="I88" s="19">
        <f t="shared" si="9"/>
        <v>525</v>
      </c>
      <c r="J88" s="20" t="s">
        <v>30</v>
      </c>
    </row>
    <row r="89" spans="1:10">
      <c r="A89" s="21">
        <v>45638</v>
      </c>
      <c r="B89" s="16" t="s">
        <v>209</v>
      </c>
      <c r="C89" s="14" t="s">
        <v>34</v>
      </c>
      <c r="D89" s="17">
        <v>275</v>
      </c>
      <c r="E89" s="17">
        <v>370</v>
      </c>
      <c r="F89" s="17">
        <v>100</v>
      </c>
      <c r="G89" s="17">
        <v>200</v>
      </c>
      <c r="H89" s="18">
        <v>10</v>
      </c>
      <c r="I89" s="19">
        <f>+H89*(D89-G89)</f>
        <v>750</v>
      </c>
      <c r="J89" s="20" t="s">
        <v>30</v>
      </c>
    </row>
    <row r="90" spans="1:10">
      <c r="A90" s="21">
        <v>45638</v>
      </c>
      <c r="B90" s="16" t="s">
        <v>233</v>
      </c>
      <c r="C90" s="14" t="s">
        <v>31</v>
      </c>
      <c r="D90" s="17">
        <v>7.5</v>
      </c>
      <c r="E90" s="17">
        <v>6.7</v>
      </c>
      <c r="F90" s="17">
        <v>10</v>
      </c>
      <c r="G90" s="17">
        <v>7.6</v>
      </c>
      <c r="H90" s="18">
        <v>2500</v>
      </c>
      <c r="I90" s="19">
        <f t="shared" ref="I90:I92" si="10">+H90*(G90-D90)</f>
        <v>249.99999999999912</v>
      </c>
      <c r="J90" s="20" t="s">
        <v>32</v>
      </c>
    </row>
    <row r="91" spans="1:10">
      <c r="A91" s="21">
        <v>45638</v>
      </c>
      <c r="B91" s="16" t="s">
        <v>234</v>
      </c>
      <c r="C91" s="14" t="s">
        <v>31</v>
      </c>
      <c r="D91" s="17">
        <v>36</v>
      </c>
      <c r="E91" s="17">
        <v>32</v>
      </c>
      <c r="F91" s="17">
        <v>46</v>
      </c>
      <c r="G91" s="17">
        <v>41.8</v>
      </c>
      <c r="H91" s="18">
        <v>275</v>
      </c>
      <c r="I91" s="19">
        <f t="shared" si="10"/>
        <v>1594.9999999999993</v>
      </c>
      <c r="J91" s="20" t="s">
        <v>30</v>
      </c>
    </row>
    <row r="92" spans="1:10">
      <c r="A92" s="21">
        <v>45638</v>
      </c>
      <c r="B92" s="16" t="s">
        <v>235</v>
      </c>
      <c r="C92" s="14" t="s">
        <v>31</v>
      </c>
      <c r="D92" s="17">
        <v>5</v>
      </c>
      <c r="E92" s="17">
        <v>0.05</v>
      </c>
      <c r="F92" s="17">
        <v>25</v>
      </c>
      <c r="G92" s="17">
        <v>1.25</v>
      </c>
      <c r="H92" s="18">
        <v>25</v>
      </c>
      <c r="I92" s="19">
        <f t="shared" si="10"/>
        <v>-93.75</v>
      </c>
      <c r="J92" s="20" t="s">
        <v>88</v>
      </c>
    </row>
    <row r="93" spans="1:10">
      <c r="A93" s="21">
        <v>45639</v>
      </c>
      <c r="B93" s="16" t="s">
        <v>239</v>
      </c>
      <c r="C93" s="14" t="s">
        <v>29</v>
      </c>
      <c r="D93" s="17">
        <v>25</v>
      </c>
      <c r="E93" s="17">
        <v>22</v>
      </c>
      <c r="F93" s="17">
        <v>33</v>
      </c>
      <c r="G93" s="17">
        <v>29.5</v>
      </c>
      <c r="H93" s="18">
        <v>475</v>
      </c>
      <c r="I93" s="19">
        <f>+H93*(G93-D93)</f>
        <v>2137.5</v>
      </c>
      <c r="J93" s="20" t="s">
        <v>30</v>
      </c>
    </row>
    <row r="94" spans="1:10">
      <c r="A94" s="21">
        <v>45639</v>
      </c>
      <c r="B94" s="16" t="s">
        <v>240</v>
      </c>
      <c r="C94" s="14" t="s">
        <v>31</v>
      </c>
      <c r="D94" s="17">
        <v>70</v>
      </c>
      <c r="E94" s="17">
        <v>62</v>
      </c>
      <c r="F94" s="17">
        <v>85</v>
      </c>
      <c r="G94" s="17">
        <v>77</v>
      </c>
      <c r="H94" s="18">
        <v>175</v>
      </c>
      <c r="I94" s="19">
        <f t="shared" ref="I94:I104" si="11">+H94*(G94-D94)</f>
        <v>1225</v>
      </c>
      <c r="J94" s="20" t="s">
        <v>30</v>
      </c>
    </row>
    <row r="95" spans="1:10">
      <c r="A95" s="21">
        <v>45639</v>
      </c>
      <c r="B95" s="16" t="s">
        <v>241</v>
      </c>
      <c r="C95" s="14" t="s">
        <v>34</v>
      </c>
      <c r="D95" s="17">
        <v>125</v>
      </c>
      <c r="E95" s="17">
        <v>155</v>
      </c>
      <c r="F95" s="17">
        <v>70</v>
      </c>
      <c r="G95" s="17">
        <v>99</v>
      </c>
      <c r="H95" s="18">
        <v>25</v>
      </c>
      <c r="I95" s="19">
        <f>+H95*(D95-G95)</f>
        <v>650</v>
      </c>
      <c r="J95" s="20" t="s">
        <v>30</v>
      </c>
    </row>
    <row r="96" spans="1:10">
      <c r="A96" s="21">
        <v>45639</v>
      </c>
      <c r="B96" s="16" t="s">
        <v>242</v>
      </c>
      <c r="C96" s="14" t="s">
        <v>31</v>
      </c>
      <c r="D96" s="17">
        <v>110</v>
      </c>
      <c r="E96" s="17">
        <v>30</v>
      </c>
      <c r="F96" s="17">
        <v>280</v>
      </c>
      <c r="G96" s="17">
        <v>280</v>
      </c>
      <c r="H96" s="18">
        <v>10</v>
      </c>
      <c r="I96" s="19">
        <f t="shared" si="11"/>
        <v>1700</v>
      </c>
      <c r="J96" s="20" t="s">
        <v>30</v>
      </c>
    </row>
    <row r="97" spans="1:10">
      <c r="A97" s="21">
        <v>45639</v>
      </c>
      <c r="B97" s="16" t="s">
        <v>243</v>
      </c>
      <c r="C97" s="14" t="s">
        <v>31</v>
      </c>
      <c r="D97" s="17">
        <v>92</v>
      </c>
      <c r="E97" s="17">
        <v>80</v>
      </c>
      <c r="F97" s="17">
        <v>110</v>
      </c>
      <c r="G97" s="17">
        <v>80</v>
      </c>
      <c r="H97" s="18">
        <v>150</v>
      </c>
      <c r="I97" s="19">
        <f t="shared" si="11"/>
        <v>-1800</v>
      </c>
      <c r="J97" s="20" t="s">
        <v>37</v>
      </c>
    </row>
    <row r="98" spans="1:10">
      <c r="A98" s="21">
        <v>45639</v>
      </c>
      <c r="B98" s="16" t="s">
        <v>244</v>
      </c>
      <c r="C98" s="14" t="s">
        <v>31</v>
      </c>
      <c r="D98" s="17">
        <v>445</v>
      </c>
      <c r="E98" s="17">
        <v>425</v>
      </c>
      <c r="F98" s="17">
        <v>500</v>
      </c>
      <c r="G98" s="17">
        <v>500</v>
      </c>
      <c r="H98" s="18">
        <v>50</v>
      </c>
      <c r="I98" s="19">
        <f t="shared" si="11"/>
        <v>2750</v>
      </c>
      <c r="J98" s="20" t="s">
        <v>30</v>
      </c>
    </row>
    <row r="99" spans="1:10">
      <c r="A99" s="21">
        <v>45639</v>
      </c>
      <c r="B99" s="16" t="s">
        <v>245</v>
      </c>
      <c r="C99" s="14" t="s">
        <v>31</v>
      </c>
      <c r="D99" s="17">
        <v>198</v>
      </c>
      <c r="E99" s="17">
        <v>175</v>
      </c>
      <c r="F99" s="17">
        <v>245</v>
      </c>
      <c r="G99" s="17">
        <v>226</v>
      </c>
      <c r="H99" s="18">
        <v>50</v>
      </c>
      <c r="I99" s="19">
        <f t="shared" si="11"/>
        <v>1400</v>
      </c>
      <c r="J99" s="20" t="s">
        <v>30</v>
      </c>
    </row>
    <row r="100" spans="1:10">
      <c r="A100" s="21">
        <v>45639</v>
      </c>
      <c r="B100" s="16" t="s">
        <v>246</v>
      </c>
      <c r="C100" s="14" t="s">
        <v>31</v>
      </c>
      <c r="D100" s="17">
        <v>170</v>
      </c>
      <c r="E100" s="17">
        <v>159</v>
      </c>
      <c r="F100" s="17">
        <v>200</v>
      </c>
      <c r="G100" s="17">
        <v>159</v>
      </c>
      <c r="H100" s="18">
        <v>125</v>
      </c>
      <c r="I100" s="19">
        <f t="shared" si="11"/>
        <v>-1375</v>
      </c>
      <c r="J100" s="20" t="s">
        <v>37</v>
      </c>
    </row>
    <row r="101" spans="1:10">
      <c r="A101" s="21">
        <v>45639</v>
      </c>
      <c r="B101" s="16" t="s">
        <v>247</v>
      </c>
      <c r="C101" s="14" t="s">
        <v>31</v>
      </c>
      <c r="D101" s="17">
        <v>28</v>
      </c>
      <c r="E101" s="17">
        <v>24</v>
      </c>
      <c r="F101" s="17">
        <v>36</v>
      </c>
      <c r="G101" s="17">
        <v>36</v>
      </c>
      <c r="H101" s="18">
        <v>350</v>
      </c>
      <c r="I101" s="19">
        <f t="shared" si="11"/>
        <v>2800</v>
      </c>
      <c r="J101" s="20" t="s">
        <v>30</v>
      </c>
    </row>
    <row r="102" spans="1:10">
      <c r="A102" s="21">
        <v>45639</v>
      </c>
      <c r="B102" s="16" t="s">
        <v>248</v>
      </c>
      <c r="C102" s="14" t="s">
        <v>31</v>
      </c>
      <c r="D102" s="17">
        <v>14</v>
      </c>
      <c r="E102" s="17">
        <v>12.5</v>
      </c>
      <c r="F102" s="17">
        <v>18</v>
      </c>
      <c r="G102" s="17">
        <v>16.100000000000001</v>
      </c>
      <c r="H102" s="18">
        <v>1000</v>
      </c>
      <c r="I102" s="19">
        <f t="shared" si="11"/>
        <v>2100.0000000000014</v>
      </c>
      <c r="J102" s="20" t="s">
        <v>30</v>
      </c>
    </row>
    <row r="103" spans="1:10">
      <c r="A103" s="21">
        <v>45639</v>
      </c>
      <c r="B103" s="16" t="s">
        <v>187</v>
      </c>
      <c r="C103" s="14" t="s">
        <v>31</v>
      </c>
      <c r="D103" s="17">
        <v>190</v>
      </c>
      <c r="E103" s="17">
        <v>150</v>
      </c>
      <c r="F103" s="17">
        <v>260</v>
      </c>
      <c r="G103" s="17">
        <v>225</v>
      </c>
      <c r="H103" s="18">
        <v>25</v>
      </c>
      <c r="I103" s="19">
        <f t="shared" si="11"/>
        <v>875</v>
      </c>
      <c r="J103" s="20" t="s">
        <v>30</v>
      </c>
    </row>
    <row r="104" spans="1:10">
      <c r="A104" s="21">
        <v>45639</v>
      </c>
      <c r="B104" s="16" t="s">
        <v>249</v>
      </c>
      <c r="C104" s="14" t="s">
        <v>31</v>
      </c>
      <c r="D104" s="17">
        <v>110</v>
      </c>
      <c r="E104" s="17">
        <v>30</v>
      </c>
      <c r="F104" s="17">
        <v>280</v>
      </c>
      <c r="G104" s="17">
        <v>30</v>
      </c>
      <c r="H104" s="18">
        <v>10</v>
      </c>
      <c r="I104" s="19">
        <f t="shared" si="11"/>
        <v>-800</v>
      </c>
      <c r="J104" s="20" t="s">
        <v>37</v>
      </c>
    </row>
    <row r="105" spans="1:10">
      <c r="A105" s="21">
        <v>45642</v>
      </c>
      <c r="B105" s="16" t="s">
        <v>264</v>
      </c>
      <c r="C105" s="14" t="s">
        <v>29</v>
      </c>
      <c r="D105" s="17">
        <v>380</v>
      </c>
      <c r="E105" s="17">
        <v>350</v>
      </c>
      <c r="F105" s="17">
        <v>440</v>
      </c>
      <c r="G105" s="17">
        <v>409</v>
      </c>
      <c r="H105" s="18">
        <v>50</v>
      </c>
      <c r="I105" s="19">
        <f>+H105*(G105-D105)</f>
        <v>1450</v>
      </c>
      <c r="J105" s="20" t="s">
        <v>30</v>
      </c>
    </row>
    <row r="106" spans="1:10">
      <c r="A106" s="21">
        <v>45642</v>
      </c>
      <c r="B106" s="16" t="s">
        <v>265</v>
      </c>
      <c r="C106" s="14" t="s">
        <v>31</v>
      </c>
      <c r="D106" s="17">
        <v>9</v>
      </c>
      <c r="E106" s="17">
        <v>7.9</v>
      </c>
      <c r="F106" s="17">
        <v>12</v>
      </c>
      <c r="G106" s="17">
        <v>10.25</v>
      </c>
      <c r="H106" s="18">
        <v>1375</v>
      </c>
      <c r="I106" s="19">
        <f t="shared" ref="I106:I112" si="12">+H106*(G106-D106)</f>
        <v>1718.75</v>
      </c>
      <c r="J106" s="20" t="s">
        <v>30</v>
      </c>
    </row>
    <row r="107" spans="1:10">
      <c r="A107" s="21">
        <v>45642</v>
      </c>
      <c r="B107" s="16" t="s">
        <v>266</v>
      </c>
      <c r="C107" s="14" t="s">
        <v>31</v>
      </c>
      <c r="D107" s="17">
        <v>37</v>
      </c>
      <c r="E107" s="17">
        <v>33</v>
      </c>
      <c r="F107" s="17">
        <v>48</v>
      </c>
      <c r="G107" s="17">
        <v>42</v>
      </c>
      <c r="H107" s="18">
        <v>350</v>
      </c>
      <c r="I107" s="19">
        <f t="shared" si="12"/>
        <v>1750</v>
      </c>
      <c r="J107" s="20" t="s">
        <v>30</v>
      </c>
    </row>
    <row r="108" spans="1:10">
      <c r="A108" s="21">
        <v>45642</v>
      </c>
      <c r="B108" s="16" t="s">
        <v>267</v>
      </c>
      <c r="C108" s="14" t="s">
        <v>31</v>
      </c>
      <c r="D108" s="17">
        <v>160</v>
      </c>
      <c r="E108" s="17">
        <v>130</v>
      </c>
      <c r="F108" s="17">
        <v>230</v>
      </c>
      <c r="G108" s="17">
        <v>190</v>
      </c>
      <c r="H108" s="18">
        <v>25</v>
      </c>
      <c r="I108" s="19">
        <f t="shared" si="12"/>
        <v>750</v>
      </c>
      <c r="J108" s="20" t="s">
        <v>30</v>
      </c>
    </row>
    <row r="109" spans="1:10">
      <c r="A109" s="21">
        <v>45642</v>
      </c>
      <c r="B109" s="16" t="s">
        <v>153</v>
      </c>
      <c r="C109" s="14" t="s">
        <v>31</v>
      </c>
      <c r="D109" s="17">
        <v>635</v>
      </c>
      <c r="E109" s="17">
        <v>540</v>
      </c>
      <c r="F109" s="17">
        <v>850</v>
      </c>
      <c r="G109" s="17">
        <v>615</v>
      </c>
      <c r="H109" s="18">
        <v>10</v>
      </c>
      <c r="I109" s="19">
        <f t="shared" si="12"/>
        <v>-200</v>
      </c>
      <c r="J109" s="20" t="s">
        <v>32</v>
      </c>
    </row>
    <row r="110" spans="1:10">
      <c r="A110" s="21">
        <v>45642</v>
      </c>
      <c r="B110" s="16" t="s">
        <v>268</v>
      </c>
      <c r="C110" s="14" t="s">
        <v>31</v>
      </c>
      <c r="D110" s="17">
        <v>60</v>
      </c>
      <c r="E110" s="17">
        <v>55</v>
      </c>
      <c r="F110" s="17">
        <v>72</v>
      </c>
      <c r="G110" s="17">
        <v>67</v>
      </c>
      <c r="H110" s="18">
        <v>325</v>
      </c>
      <c r="I110" s="19">
        <f t="shared" si="12"/>
        <v>2275</v>
      </c>
      <c r="J110" s="20" t="s">
        <v>30</v>
      </c>
    </row>
    <row r="111" spans="1:10">
      <c r="A111" s="21">
        <v>45642</v>
      </c>
      <c r="B111" s="16" t="s">
        <v>269</v>
      </c>
      <c r="C111" s="14" t="s">
        <v>31</v>
      </c>
      <c r="D111" s="17">
        <v>610</v>
      </c>
      <c r="E111" s="17">
        <v>530</v>
      </c>
      <c r="F111" s="17">
        <v>800</v>
      </c>
      <c r="G111" s="17">
        <v>619</v>
      </c>
      <c r="H111" s="18">
        <v>15</v>
      </c>
      <c r="I111" s="19">
        <f t="shared" si="12"/>
        <v>135</v>
      </c>
      <c r="J111" s="20" t="s">
        <v>32</v>
      </c>
    </row>
    <row r="112" spans="1:10">
      <c r="A112" s="21">
        <v>45642</v>
      </c>
      <c r="B112" s="16" t="s">
        <v>270</v>
      </c>
      <c r="C112" s="14" t="s">
        <v>31</v>
      </c>
      <c r="D112" s="17">
        <v>125</v>
      </c>
      <c r="E112" s="17">
        <v>110</v>
      </c>
      <c r="F112" s="17">
        <v>150</v>
      </c>
      <c r="G112" s="17">
        <v>129</v>
      </c>
      <c r="H112" s="18">
        <v>100</v>
      </c>
      <c r="I112" s="19">
        <f t="shared" si="12"/>
        <v>400</v>
      </c>
      <c r="J112" s="20" t="s">
        <v>88</v>
      </c>
    </row>
    <row r="113" spans="1:10">
      <c r="A113" s="21">
        <v>45643</v>
      </c>
      <c r="B113" s="16" t="s">
        <v>270</v>
      </c>
      <c r="C113" s="14" t="s">
        <v>29</v>
      </c>
      <c r="D113" s="17">
        <v>145</v>
      </c>
      <c r="E113" s="17">
        <v>130</v>
      </c>
      <c r="F113" s="17">
        <v>170</v>
      </c>
      <c r="G113" s="17">
        <v>154.5</v>
      </c>
      <c r="H113" s="18">
        <v>100</v>
      </c>
      <c r="I113" s="19">
        <f>+H113*(G113-D113)</f>
        <v>950</v>
      </c>
      <c r="J113" s="20" t="s">
        <v>30</v>
      </c>
    </row>
    <row r="114" spans="1:10">
      <c r="A114" s="21">
        <v>45643</v>
      </c>
      <c r="B114" s="16" t="s">
        <v>282</v>
      </c>
      <c r="C114" s="14" t="s">
        <v>31</v>
      </c>
      <c r="D114" s="17">
        <v>39</v>
      </c>
      <c r="E114" s="17">
        <v>36</v>
      </c>
      <c r="F114" s="17">
        <v>48</v>
      </c>
      <c r="G114" s="17">
        <v>39.5</v>
      </c>
      <c r="H114" s="18">
        <v>450</v>
      </c>
      <c r="I114" s="19">
        <f t="shared" ref="I114:I124" si="13">+H114*(G114-D114)</f>
        <v>225</v>
      </c>
      <c r="J114" s="20" t="s">
        <v>32</v>
      </c>
    </row>
    <row r="115" spans="1:10">
      <c r="A115" s="21">
        <v>45643</v>
      </c>
      <c r="B115" s="16" t="s">
        <v>283</v>
      </c>
      <c r="C115" s="14" t="s">
        <v>31</v>
      </c>
      <c r="D115" s="17">
        <v>44</v>
      </c>
      <c r="E115" s="17">
        <v>40</v>
      </c>
      <c r="F115" s="17">
        <v>52</v>
      </c>
      <c r="G115" s="17">
        <v>47.6</v>
      </c>
      <c r="H115" s="18">
        <v>350</v>
      </c>
      <c r="I115" s="19">
        <f t="shared" si="13"/>
        <v>1260.0000000000005</v>
      </c>
      <c r="J115" s="20" t="s">
        <v>30</v>
      </c>
    </row>
    <row r="116" spans="1:10">
      <c r="A116" s="21">
        <v>45643</v>
      </c>
      <c r="B116" s="16" t="s">
        <v>284</v>
      </c>
      <c r="C116" s="14" t="s">
        <v>31</v>
      </c>
      <c r="D116" s="17">
        <v>14</v>
      </c>
      <c r="E116" s="17">
        <v>12.6</v>
      </c>
      <c r="F116" s="17">
        <v>18</v>
      </c>
      <c r="G116" s="17">
        <v>12.6</v>
      </c>
      <c r="H116" s="18">
        <v>1300</v>
      </c>
      <c r="I116" s="19">
        <f t="shared" si="13"/>
        <v>-1820.0000000000005</v>
      </c>
      <c r="J116" s="20" t="s">
        <v>37</v>
      </c>
    </row>
    <row r="117" spans="1:10">
      <c r="A117" s="21">
        <v>45643</v>
      </c>
      <c r="B117" s="16" t="s">
        <v>285</v>
      </c>
      <c r="C117" s="14" t="s">
        <v>31</v>
      </c>
      <c r="D117" s="17">
        <v>175</v>
      </c>
      <c r="E117" s="17">
        <v>145</v>
      </c>
      <c r="F117" s="17">
        <v>230</v>
      </c>
      <c r="G117" s="17">
        <v>210</v>
      </c>
      <c r="H117" s="18">
        <v>25</v>
      </c>
      <c r="I117" s="19">
        <f t="shared" si="13"/>
        <v>875</v>
      </c>
      <c r="J117" s="20" t="s">
        <v>30</v>
      </c>
    </row>
    <row r="118" spans="1:10">
      <c r="A118" s="21">
        <v>45643</v>
      </c>
      <c r="B118" s="16" t="s">
        <v>286</v>
      </c>
      <c r="C118" s="14" t="s">
        <v>31</v>
      </c>
      <c r="D118" s="17">
        <v>84</v>
      </c>
      <c r="E118" s="17">
        <v>74</v>
      </c>
      <c r="F118" s="17">
        <v>100</v>
      </c>
      <c r="G118" s="17">
        <v>74</v>
      </c>
      <c r="H118" s="18">
        <v>150</v>
      </c>
      <c r="I118" s="19">
        <f t="shared" si="13"/>
        <v>-1500</v>
      </c>
      <c r="J118" s="20" t="s">
        <v>37</v>
      </c>
    </row>
    <row r="119" spans="1:10">
      <c r="A119" s="21">
        <v>45643</v>
      </c>
      <c r="B119" s="16" t="s">
        <v>85</v>
      </c>
      <c r="C119" s="14" t="s">
        <v>31</v>
      </c>
      <c r="D119" s="17">
        <v>170</v>
      </c>
      <c r="E119" s="17">
        <v>135</v>
      </c>
      <c r="F119" s="17">
        <v>210</v>
      </c>
      <c r="G119" s="17">
        <v>172</v>
      </c>
      <c r="H119" s="18">
        <v>25</v>
      </c>
      <c r="I119" s="19">
        <f t="shared" si="13"/>
        <v>50</v>
      </c>
      <c r="J119" s="20" t="s">
        <v>32</v>
      </c>
    </row>
    <row r="120" spans="1:10">
      <c r="A120" s="21">
        <v>45643</v>
      </c>
      <c r="B120" s="16" t="s">
        <v>86</v>
      </c>
      <c r="C120" s="14" t="s">
        <v>31</v>
      </c>
      <c r="D120" s="17">
        <v>700</v>
      </c>
      <c r="E120" s="17">
        <v>600</v>
      </c>
      <c r="F120" s="17">
        <v>890</v>
      </c>
      <c r="G120" s="17">
        <v>800</v>
      </c>
      <c r="H120" s="18">
        <v>10</v>
      </c>
      <c r="I120" s="19">
        <f t="shared" si="13"/>
        <v>1000</v>
      </c>
      <c r="J120" s="20" t="s">
        <v>30</v>
      </c>
    </row>
    <row r="121" spans="1:10">
      <c r="A121" s="21">
        <v>45643</v>
      </c>
      <c r="B121" s="16" t="s">
        <v>287</v>
      </c>
      <c r="C121" s="14" t="s">
        <v>31</v>
      </c>
      <c r="D121" s="17">
        <v>11</v>
      </c>
      <c r="E121" s="17">
        <v>9.9</v>
      </c>
      <c r="F121" s="17">
        <v>14</v>
      </c>
      <c r="G121" s="17">
        <v>11.2</v>
      </c>
      <c r="H121" s="18">
        <v>1375</v>
      </c>
      <c r="I121" s="19">
        <f t="shared" si="13"/>
        <v>274.99999999999903</v>
      </c>
      <c r="J121" s="20" t="s">
        <v>32</v>
      </c>
    </row>
    <row r="122" spans="1:10">
      <c r="A122" s="21">
        <v>45643</v>
      </c>
      <c r="B122" s="16" t="s">
        <v>288</v>
      </c>
      <c r="C122" s="14" t="s">
        <v>31</v>
      </c>
      <c r="D122" s="17">
        <v>5.5</v>
      </c>
      <c r="E122" s="17">
        <v>4.5</v>
      </c>
      <c r="F122" s="17">
        <v>8</v>
      </c>
      <c r="G122" s="17">
        <v>6.9</v>
      </c>
      <c r="H122" s="18">
        <v>1600</v>
      </c>
      <c r="I122" s="19">
        <f t="shared" si="13"/>
        <v>2240.0000000000005</v>
      </c>
      <c r="J122" s="20" t="s">
        <v>30</v>
      </c>
    </row>
    <row r="123" spans="1:10">
      <c r="A123" s="21">
        <v>45643</v>
      </c>
      <c r="B123" s="16" t="s">
        <v>289</v>
      </c>
      <c r="C123" s="14" t="s">
        <v>31</v>
      </c>
      <c r="D123" s="17">
        <v>470</v>
      </c>
      <c r="E123" s="17">
        <v>390</v>
      </c>
      <c r="F123" s="17">
        <v>650</v>
      </c>
      <c r="G123" s="17">
        <v>440</v>
      </c>
      <c r="H123" s="18">
        <v>15</v>
      </c>
      <c r="I123" s="19">
        <f t="shared" si="13"/>
        <v>-450</v>
      </c>
      <c r="J123" s="20" t="s">
        <v>32</v>
      </c>
    </row>
    <row r="124" spans="1:10">
      <c r="A124" s="21">
        <v>45643</v>
      </c>
      <c r="B124" s="16" t="s">
        <v>290</v>
      </c>
      <c r="C124" s="14" t="s">
        <v>31</v>
      </c>
      <c r="D124" s="17">
        <v>150</v>
      </c>
      <c r="E124" s="17">
        <v>135</v>
      </c>
      <c r="F124" s="17">
        <v>180</v>
      </c>
      <c r="G124" s="17">
        <v>155</v>
      </c>
      <c r="H124" s="18">
        <v>75</v>
      </c>
      <c r="I124" s="19">
        <f t="shared" si="13"/>
        <v>375</v>
      </c>
      <c r="J124" s="20" t="s">
        <v>88</v>
      </c>
    </row>
    <row r="125" spans="1:10">
      <c r="A125" s="21">
        <v>45644</v>
      </c>
      <c r="B125" s="16" t="s">
        <v>298</v>
      </c>
      <c r="C125" s="14" t="s">
        <v>29</v>
      </c>
      <c r="D125" s="17">
        <v>27</v>
      </c>
      <c r="E125" s="17">
        <v>24</v>
      </c>
      <c r="F125" s="17">
        <v>34</v>
      </c>
      <c r="G125" s="17">
        <v>32</v>
      </c>
      <c r="H125" s="18">
        <v>550</v>
      </c>
      <c r="I125" s="19">
        <f>+H125*(G125-D125)</f>
        <v>2750</v>
      </c>
      <c r="J125" s="20" t="s">
        <v>30</v>
      </c>
    </row>
    <row r="126" spans="1:10">
      <c r="A126" s="21">
        <v>45644</v>
      </c>
      <c r="B126" s="16" t="s">
        <v>299</v>
      </c>
      <c r="C126" s="14" t="s">
        <v>31</v>
      </c>
      <c r="D126" s="17">
        <v>58</v>
      </c>
      <c r="E126" s="17">
        <v>53</v>
      </c>
      <c r="F126" s="17">
        <v>70</v>
      </c>
      <c r="G126" s="17">
        <v>64.5</v>
      </c>
      <c r="H126" s="18">
        <v>250</v>
      </c>
      <c r="I126" s="19">
        <f t="shared" ref="I126:I136" si="14">+H126*(G126-D126)</f>
        <v>1625</v>
      </c>
      <c r="J126" s="20" t="s">
        <v>30</v>
      </c>
    </row>
    <row r="127" spans="1:10">
      <c r="A127" s="21">
        <v>45644</v>
      </c>
      <c r="B127" s="16" t="s">
        <v>300</v>
      </c>
      <c r="C127" s="14" t="s">
        <v>31</v>
      </c>
      <c r="D127" s="17">
        <v>100</v>
      </c>
      <c r="E127" s="17">
        <v>70</v>
      </c>
      <c r="F127" s="17">
        <v>160</v>
      </c>
      <c r="G127" s="17">
        <v>142</v>
      </c>
      <c r="H127" s="18">
        <v>25</v>
      </c>
      <c r="I127" s="19">
        <f t="shared" si="14"/>
        <v>1050</v>
      </c>
      <c r="J127" s="20" t="s">
        <v>30</v>
      </c>
    </row>
    <row r="128" spans="1:10">
      <c r="A128" s="21">
        <v>45644</v>
      </c>
      <c r="B128" s="16" t="s">
        <v>301</v>
      </c>
      <c r="C128" s="14" t="s">
        <v>31</v>
      </c>
      <c r="D128" s="17">
        <v>480</v>
      </c>
      <c r="E128" s="17">
        <v>390</v>
      </c>
      <c r="F128" s="17">
        <v>650</v>
      </c>
      <c r="G128" s="17">
        <v>480</v>
      </c>
      <c r="H128" s="18">
        <v>15</v>
      </c>
      <c r="I128" s="19">
        <f t="shared" si="14"/>
        <v>0</v>
      </c>
      <c r="J128" s="20" t="s">
        <v>32</v>
      </c>
    </row>
    <row r="129" spans="1:10">
      <c r="A129" s="21">
        <v>45644</v>
      </c>
      <c r="B129" s="16" t="s">
        <v>302</v>
      </c>
      <c r="C129" s="14" t="s">
        <v>31</v>
      </c>
      <c r="D129" s="17">
        <v>11.5</v>
      </c>
      <c r="E129" s="17">
        <v>0.5</v>
      </c>
      <c r="F129" s="17">
        <v>14</v>
      </c>
      <c r="G129" s="17">
        <v>12.2</v>
      </c>
      <c r="H129" s="18">
        <v>1000</v>
      </c>
      <c r="I129" s="19">
        <f t="shared" si="14"/>
        <v>699.99999999999932</v>
      </c>
      <c r="J129" s="20" t="s">
        <v>30</v>
      </c>
    </row>
    <row r="130" spans="1:10">
      <c r="A130" s="21">
        <v>45644</v>
      </c>
      <c r="B130" s="16" t="s">
        <v>303</v>
      </c>
      <c r="C130" s="14" t="s">
        <v>31</v>
      </c>
      <c r="D130" s="17">
        <v>7.5</v>
      </c>
      <c r="E130" s="17">
        <v>6.5</v>
      </c>
      <c r="F130" s="17">
        <v>10</v>
      </c>
      <c r="G130" s="17">
        <v>6.5</v>
      </c>
      <c r="H130" s="18">
        <v>2500</v>
      </c>
      <c r="I130" s="19">
        <f t="shared" si="14"/>
        <v>-2500</v>
      </c>
      <c r="J130" s="20" t="s">
        <v>37</v>
      </c>
    </row>
    <row r="131" spans="1:10">
      <c r="A131" s="21">
        <v>45644</v>
      </c>
      <c r="B131" s="16" t="s">
        <v>304</v>
      </c>
      <c r="C131" s="14" t="s">
        <v>31</v>
      </c>
      <c r="D131" s="17">
        <v>350</v>
      </c>
      <c r="E131" s="17">
        <v>250</v>
      </c>
      <c r="F131" s="17">
        <v>550</v>
      </c>
      <c r="G131" s="17">
        <v>500</v>
      </c>
      <c r="H131" s="18">
        <v>10</v>
      </c>
      <c r="I131" s="19">
        <f t="shared" si="14"/>
        <v>1500</v>
      </c>
      <c r="J131" s="20" t="s">
        <v>30</v>
      </c>
    </row>
    <row r="132" spans="1:10">
      <c r="A132" s="21">
        <v>45644</v>
      </c>
      <c r="B132" s="16" t="s">
        <v>305</v>
      </c>
      <c r="C132" s="14" t="s">
        <v>31</v>
      </c>
      <c r="D132" s="17">
        <v>24</v>
      </c>
      <c r="E132" s="17">
        <v>22</v>
      </c>
      <c r="F132" s="17">
        <v>31</v>
      </c>
      <c r="G132" s="17">
        <v>26.3</v>
      </c>
      <c r="H132" s="18">
        <v>750</v>
      </c>
      <c r="I132" s="19">
        <f t="shared" si="14"/>
        <v>1725.0000000000005</v>
      </c>
      <c r="J132" s="20" t="s">
        <v>30</v>
      </c>
    </row>
    <row r="133" spans="1:10">
      <c r="A133" s="21">
        <v>45644</v>
      </c>
      <c r="B133" s="16" t="s">
        <v>306</v>
      </c>
      <c r="C133" s="14" t="s">
        <v>31</v>
      </c>
      <c r="D133" s="17">
        <v>135</v>
      </c>
      <c r="E133" s="17">
        <v>120</v>
      </c>
      <c r="F133" s="17">
        <v>160</v>
      </c>
      <c r="G133" s="17">
        <v>160</v>
      </c>
      <c r="H133" s="18">
        <v>100</v>
      </c>
      <c r="I133" s="19">
        <f t="shared" si="14"/>
        <v>2500</v>
      </c>
      <c r="J133" s="20" t="s">
        <v>30</v>
      </c>
    </row>
    <row r="134" spans="1:10">
      <c r="A134" s="21">
        <v>45644</v>
      </c>
      <c r="B134" s="16" t="s">
        <v>307</v>
      </c>
      <c r="C134" s="14" t="s">
        <v>31</v>
      </c>
      <c r="D134" s="17">
        <v>91</v>
      </c>
      <c r="E134" s="17">
        <v>65</v>
      </c>
      <c r="F134" s="17">
        <v>140</v>
      </c>
      <c r="G134" s="17">
        <v>79</v>
      </c>
      <c r="H134" s="18">
        <v>25</v>
      </c>
      <c r="I134" s="19">
        <f t="shared" si="14"/>
        <v>-300</v>
      </c>
      <c r="J134" s="20" t="s">
        <v>96</v>
      </c>
    </row>
    <row r="135" spans="1:10">
      <c r="A135" s="21">
        <v>45644</v>
      </c>
      <c r="B135" s="16" t="s">
        <v>308</v>
      </c>
      <c r="C135" s="14" t="s">
        <v>31</v>
      </c>
      <c r="D135" s="17">
        <v>5.4</v>
      </c>
      <c r="E135" s="17">
        <v>4.4000000000000004</v>
      </c>
      <c r="F135" s="17">
        <v>7.5</v>
      </c>
      <c r="G135" s="17">
        <v>5.0999999999999996</v>
      </c>
      <c r="H135" s="18">
        <v>1050</v>
      </c>
      <c r="I135" s="19">
        <f t="shared" si="14"/>
        <v>-315.00000000000074</v>
      </c>
      <c r="J135" s="20" t="s">
        <v>88</v>
      </c>
    </row>
    <row r="136" spans="1:10">
      <c r="A136" s="21">
        <v>45644</v>
      </c>
      <c r="B136" s="16" t="s">
        <v>309</v>
      </c>
      <c r="C136" s="14" t="s">
        <v>31</v>
      </c>
      <c r="D136" s="17">
        <v>15.7</v>
      </c>
      <c r="E136" s="17">
        <v>14.5</v>
      </c>
      <c r="F136" s="17">
        <v>20</v>
      </c>
      <c r="G136" s="17">
        <v>14.5</v>
      </c>
      <c r="H136" s="18">
        <v>1150</v>
      </c>
      <c r="I136" s="19">
        <f t="shared" si="14"/>
        <v>-1379.9999999999991</v>
      </c>
      <c r="J136" s="20" t="s">
        <v>37</v>
      </c>
    </row>
    <row r="137" spans="1:10">
      <c r="A137" s="21">
        <v>45645</v>
      </c>
      <c r="B137" s="16" t="s">
        <v>317</v>
      </c>
      <c r="C137" s="14" t="s">
        <v>29</v>
      </c>
      <c r="D137" s="17">
        <v>15</v>
      </c>
      <c r="E137" s="17">
        <v>13</v>
      </c>
      <c r="F137" s="17">
        <v>20</v>
      </c>
      <c r="G137" s="17">
        <v>19</v>
      </c>
      <c r="H137" s="18">
        <v>625</v>
      </c>
      <c r="I137" s="19">
        <f>+H137*(G137-D137)</f>
        <v>2500</v>
      </c>
      <c r="J137" s="20" t="s">
        <v>30</v>
      </c>
    </row>
    <row r="138" spans="1:10">
      <c r="A138" s="21">
        <v>45645</v>
      </c>
      <c r="B138" s="16" t="s">
        <v>318</v>
      </c>
      <c r="C138" s="14" t="s">
        <v>31</v>
      </c>
      <c r="D138" s="17">
        <v>32</v>
      </c>
      <c r="E138" s="17">
        <v>29</v>
      </c>
      <c r="F138" s="17">
        <v>40</v>
      </c>
      <c r="G138" s="17">
        <v>33</v>
      </c>
      <c r="H138" s="18">
        <v>425</v>
      </c>
      <c r="I138" s="19">
        <f t="shared" ref="I138:I148" si="15">+H138*(G138-D138)</f>
        <v>425</v>
      </c>
      <c r="J138" s="20" t="s">
        <v>96</v>
      </c>
    </row>
    <row r="139" spans="1:10">
      <c r="A139" s="21">
        <v>45645</v>
      </c>
      <c r="B139" s="16" t="s">
        <v>319</v>
      </c>
      <c r="C139" s="14" t="s">
        <v>31</v>
      </c>
      <c r="D139" s="17">
        <v>55</v>
      </c>
      <c r="E139" s="17">
        <v>25</v>
      </c>
      <c r="F139" s="17">
        <v>110</v>
      </c>
      <c r="G139" s="17">
        <v>110</v>
      </c>
      <c r="H139" s="18">
        <v>25</v>
      </c>
      <c r="I139" s="19">
        <f t="shared" si="15"/>
        <v>1375</v>
      </c>
      <c r="J139" s="20" t="s">
        <v>30</v>
      </c>
    </row>
    <row r="140" spans="1:10">
      <c r="A140" s="21">
        <v>45645</v>
      </c>
      <c r="B140" s="16" t="s">
        <v>320</v>
      </c>
      <c r="C140" s="14" t="s">
        <v>31</v>
      </c>
      <c r="D140" s="17">
        <v>160</v>
      </c>
      <c r="E140" s="17">
        <v>140</v>
      </c>
      <c r="F140" s="17">
        <v>220</v>
      </c>
      <c r="G140" s="17">
        <v>185</v>
      </c>
      <c r="H140" s="18">
        <v>75</v>
      </c>
      <c r="I140" s="19">
        <f t="shared" si="15"/>
        <v>1875</v>
      </c>
      <c r="J140" s="20" t="s">
        <v>30</v>
      </c>
    </row>
    <row r="141" spans="1:10">
      <c r="A141" s="21">
        <v>45645</v>
      </c>
      <c r="B141" s="16" t="s">
        <v>321</v>
      </c>
      <c r="C141" s="14" t="s">
        <v>31</v>
      </c>
      <c r="D141" s="17">
        <v>105</v>
      </c>
      <c r="E141" s="17">
        <v>90</v>
      </c>
      <c r="F141" s="17">
        <v>130</v>
      </c>
      <c r="G141" s="17">
        <v>90</v>
      </c>
      <c r="H141" s="18">
        <v>100</v>
      </c>
      <c r="I141" s="19">
        <f t="shared" si="15"/>
        <v>-1500</v>
      </c>
      <c r="J141" s="20" t="s">
        <v>37</v>
      </c>
    </row>
    <row r="142" spans="1:10">
      <c r="A142" s="21">
        <v>45645</v>
      </c>
      <c r="B142" s="16" t="s">
        <v>322</v>
      </c>
      <c r="C142" s="14" t="s">
        <v>31</v>
      </c>
      <c r="D142" s="17">
        <v>21</v>
      </c>
      <c r="E142" s="17">
        <v>18</v>
      </c>
      <c r="F142" s="17">
        <v>30</v>
      </c>
      <c r="G142" s="17">
        <v>21.2</v>
      </c>
      <c r="H142" s="18">
        <v>550</v>
      </c>
      <c r="I142" s="19">
        <f t="shared" si="15"/>
        <v>109.9999999999996</v>
      </c>
      <c r="J142" s="20" t="s">
        <v>32</v>
      </c>
    </row>
    <row r="143" spans="1:10">
      <c r="A143" s="21">
        <v>45645</v>
      </c>
      <c r="B143" s="16" t="s">
        <v>306</v>
      </c>
      <c r="C143" s="14" t="s">
        <v>31</v>
      </c>
      <c r="D143" s="17">
        <v>150</v>
      </c>
      <c r="E143" s="17">
        <v>135</v>
      </c>
      <c r="F143" s="17">
        <v>180</v>
      </c>
      <c r="G143" s="17">
        <v>166</v>
      </c>
      <c r="H143" s="18">
        <v>100</v>
      </c>
      <c r="I143" s="19">
        <f t="shared" si="15"/>
        <v>1600</v>
      </c>
      <c r="J143" s="20" t="s">
        <v>30</v>
      </c>
    </row>
    <row r="144" spans="1:10">
      <c r="A144" s="21">
        <v>45645</v>
      </c>
      <c r="B144" s="16" t="s">
        <v>323</v>
      </c>
      <c r="C144" s="14" t="s">
        <v>31</v>
      </c>
      <c r="D144" s="17">
        <v>34</v>
      </c>
      <c r="E144" s="17">
        <v>30</v>
      </c>
      <c r="F144" s="17">
        <v>42</v>
      </c>
      <c r="G144" s="17">
        <v>30</v>
      </c>
      <c r="H144" s="18">
        <v>350</v>
      </c>
      <c r="I144" s="19">
        <f t="shared" si="15"/>
        <v>-1400</v>
      </c>
      <c r="J144" s="20" t="s">
        <v>37</v>
      </c>
    </row>
    <row r="145" spans="1:10">
      <c r="A145" s="21">
        <v>45645</v>
      </c>
      <c r="B145" s="16" t="s">
        <v>324</v>
      </c>
      <c r="C145" s="14" t="s">
        <v>34</v>
      </c>
      <c r="D145" s="17">
        <v>310</v>
      </c>
      <c r="E145" s="17">
        <v>400</v>
      </c>
      <c r="F145" s="17">
        <v>160</v>
      </c>
      <c r="G145" s="17">
        <v>300</v>
      </c>
      <c r="H145" s="18">
        <v>10</v>
      </c>
      <c r="I145" s="19">
        <f>+H145*(D145-G145)</f>
        <v>100</v>
      </c>
      <c r="J145" s="20" t="s">
        <v>32</v>
      </c>
    </row>
    <row r="146" spans="1:10">
      <c r="A146" s="21">
        <v>45645</v>
      </c>
      <c r="B146" s="16" t="s">
        <v>325</v>
      </c>
      <c r="C146" s="14" t="s">
        <v>31</v>
      </c>
      <c r="D146" s="17">
        <v>500</v>
      </c>
      <c r="E146" s="17">
        <v>390</v>
      </c>
      <c r="F146" s="17">
        <v>700</v>
      </c>
      <c r="G146" s="17">
        <v>510</v>
      </c>
      <c r="H146" s="18">
        <v>15</v>
      </c>
      <c r="I146" s="19">
        <f t="shared" si="15"/>
        <v>150</v>
      </c>
      <c r="J146" s="20" t="s">
        <v>32</v>
      </c>
    </row>
    <row r="147" spans="1:10">
      <c r="A147" s="21">
        <v>45645</v>
      </c>
      <c r="B147" s="16" t="s">
        <v>326</v>
      </c>
      <c r="C147" s="14" t="s">
        <v>31</v>
      </c>
      <c r="D147" s="17">
        <v>14</v>
      </c>
      <c r="E147" s="17">
        <v>0.05</v>
      </c>
      <c r="F147" s="17">
        <v>40</v>
      </c>
      <c r="G147" s="17">
        <v>0</v>
      </c>
      <c r="H147" s="18">
        <v>25</v>
      </c>
      <c r="I147" s="19">
        <f t="shared" si="15"/>
        <v>-350</v>
      </c>
      <c r="J147" s="20" t="s">
        <v>37</v>
      </c>
    </row>
    <row r="148" spans="1:10">
      <c r="A148" s="21">
        <v>45645</v>
      </c>
      <c r="B148" s="16" t="s">
        <v>327</v>
      </c>
      <c r="C148" s="14" t="s">
        <v>31</v>
      </c>
      <c r="D148" s="17">
        <v>16</v>
      </c>
      <c r="E148" s="17">
        <v>12</v>
      </c>
      <c r="F148" s="17">
        <v>24</v>
      </c>
      <c r="G148" s="17">
        <v>18.899999999999999</v>
      </c>
      <c r="H148" s="18">
        <v>350</v>
      </c>
      <c r="I148" s="19">
        <f t="shared" si="15"/>
        <v>1014.9999999999995</v>
      </c>
      <c r="J148" s="20" t="s">
        <v>30</v>
      </c>
    </row>
    <row r="149" spans="1:10">
      <c r="A149" s="21">
        <v>45646</v>
      </c>
      <c r="B149" s="16" t="s">
        <v>333</v>
      </c>
      <c r="C149" s="14" t="s">
        <v>29</v>
      </c>
      <c r="D149" s="17">
        <v>90</v>
      </c>
      <c r="E149" s="17">
        <v>79</v>
      </c>
      <c r="F149" s="17">
        <v>110</v>
      </c>
      <c r="G149" s="17">
        <v>101</v>
      </c>
      <c r="H149" s="18">
        <v>100</v>
      </c>
      <c r="I149" s="19">
        <f>+H149*(G149-D149)</f>
        <v>1100</v>
      </c>
      <c r="J149" s="20" t="s">
        <v>30</v>
      </c>
    </row>
    <row r="150" spans="1:10">
      <c r="A150" s="21">
        <v>45646</v>
      </c>
      <c r="B150" s="16" t="s">
        <v>334</v>
      </c>
      <c r="C150" s="14" t="s">
        <v>31</v>
      </c>
      <c r="D150" s="17">
        <v>230</v>
      </c>
      <c r="E150" s="17">
        <v>190</v>
      </c>
      <c r="F150" s="17">
        <v>300</v>
      </c>
      <c r="G150" s="17">
        <v>190</v>
      </c>
      <c r="H150" s="18">
        <v>25</v>
      </c>
      <c r="I150" s="19">
        <f t="shared" ref="I150:I161" si="16">+H150*(G150-D150)</f>
        <v>-1000</v>
      </c>
      <c r="J150" s="20" t="s">
        <v>37</v>
      </c>
    </row>
    <row r="151" spans="1:10">
      <c r="A151" s="21">
        <v>45646</v>
      </c>
      <c r="B151" s="16" t="s">
        <v>239</v>
      </c>
      <c r="C151" s="14" t="s">
        <v>31</v>
      </c>
      <c r="D151" s="17">
        <v>17</v>
      </c>
      <c r="E151" s="17">
        <v>14</v>
      </c>
      <c r="F151" s="17">
        <v>24</v>
      </c>
      <c r="G151" s="17">
        <v>14</v>
      </c>
      <c r="H151" s="18">
        <v>475</v>
      </c>
      <c r="I151" s="19">
        <f t="shared" si="16"/>
        <v>-1425</v>
      </c>
      <c r="J151" s="20" t="s">
        <v>37</v>
      </c>
    </row>
    <row r="152" spans="1:10">
      <c r="A152" s="21">
        <v>45646</v>
      </c>
      <c r="B152" s="16" t="s">
        <v>335</v>
      </c>
      <c r="C152" s="14" t="s">
        <v>31</v>
      </c>
      <c r="D152" s="17">
        <v>380</v>
      </c>
      <c r="E152" s="17">
        <v>280</v>
      </c>
      <c r="F152" s="17">
        <v>560</v>
      </c>
      <c r="G152" s="17">
        <v>560</v>
      </c>
      <c r="H152" s="18">
        <v>10</v>
      </c>
      <c r="I152" s="19">
        <f t="shared" si="16"/>
        <v>1800</v>
      </c>
      <c r="J152" s="20" t="s">
        <v>30</v>
      </c>
    </row>
    <row r="153" spans="1:10">
      <c r="A153" s="21">
        <v>45646</v>
      </c>
      <c r="B153" s="16" t="s">
        <v>336</v>
      </c>
      <c r="C153" s="14" t="s">
        <v>31</v>
      </c>
      <c r="D153" s="17">
        <v>18</v>
      </c>
      <c r="E153" s="17">
        <v>15</v>
      </c>
      <c r="F153" s="17">
        <v>24</v>
      </c>
      <c r="G153" s="17">
        <v>15</v>
      </c>
      <c r="H153" s="18">
        <v>625</v>
      </c>
      <c r="I153" s="19">
        <f t="shared" si="16"/>
        <v>-1875</v>
      </c>
      <c r="J153" s="20" t="s">
        <v>37</v>
      </c>
    </row>
    <row r="154" spans="1:10">
      <c r="A154" s="21">
        <v>45646</v>
      </c>
      <c r="B154" s="16" t="s">
        <v>337</v>
      </c>
      <c r="C154" s="14" t="s">
        <v>31</v>
      </c>
      <c r="D154" s="17">
        <v>12</v>
      </c>
      <c r="E154" s="17">
        <v>10.9</v>
      </c>
      <c r="F154" s="17">
        <v>16</v>
      </c>
      <c r="G154" s="17">
        <v>14</v>
      </c>
      <c r="H154" s="18">
        <v>1400</v>
      </c>
      <c r="I154" s="19">
        <f t="shared" si="16"/>
        <v>2800</v>
      </c>
      <c r="J154" s="20" t="s">
        <v>30</v>
      </c>
    </row>
    <row r="155" spans="1:10">
      <c r="A155" s="21">
        <v>45646</v>
      </c>
      <c r="B155" s="16" t="s">
        <v>338</v>
      </c>
      <c r="C155" s="14" t="s">
        <v>31</v>
      </c>
      <c r="D155" s="17">
        <v>5</v>
      </c>
      <c r="E155" s="17">
        <v>3.9</v>
      </c>
      <c r="F155" s="17">
        <v>9</v>
      </c>
      <c r="G155" s="17">
        <v>3.9</v>
      </c>
      <c r="H155" s="18">
        <v>1150</v>
      </c>
      <c r="I155" s="19">
        <f t="shared" si="16"/>
        <v>-1265</v>
      </c>
      <c r="J155" s="20" t="s">
        <v>37</v>
      </c>
    </row>
    <row r="156" spans="1:10">
      <c r="A156" s="21">
        <v>45646</v>
      </c>
      <c r="B156" s="16" t="s">
        <v>339</v>
      </c>
      <c r="C156" s="14" t="s">
        <v>31</v>
      </c>
      <c r="D156" s="17">
        <v>14</v>
      </c>
      <c r="E156" s="17">
        <v>12</v>
      </c>
      <c r="F156" s="17">
        <v>19</v>
      </c>
      <c r="G156" s="17">
        <v>17.5</v>
      </c>
      <c r="H156" s="18">
        <v>625</v>
      </c>
      <c r="I156" s="19">
        <f t="shared" si="16"/>
        <v>2187.5</v>
      </c>
      <c r="J156" s="20" t="s">
        <v>30</v>
      </c>
    </row>
    <row r="157" spans="1:10">
      <c r="A157" s="21">
        <v>45646</v>
      </c>
      <c r="B157" s="16" t="s">
        <v>340</v>
      </c>
      <c r="C157" s="14" t="s">
        <v>34</v>
      </c>
      <c r="D157" s="17">
        <v>270</v>
      </c>
      <c r="E157" s="17">
        <v>350</v>
      </c>
      <c r="F157" s="17">
        <v>120</v>
      </c>
      <c r="G157" s="17">
        <v>350</v>
      </c>
      <c r="H157" s="18">
        <v>15</v>
      </c>
      <c r="I157" s="19">
        <f>+H157*(D157-G157)</f>
        <v>-1200</v>
      </c>
      <c r="J157" s="20" t="s">
        <v>37</v>
      </c>
    </row>
    <row r="158" spans="1:10">
      <c r="A158" s="21">
        <v>45646</v>
      </c>
      <c r="B158" s="16" t="s">
        <v>341</v>
      </c>
      <c r="C158" s="14" t="s">
        <v>31</v>
      </c>
      <c r="D158" s="17">
        <v>6</v>
      </c>
      <c r="E158" s="17">
        <v>4</v>
      </c>
      <c r="F158" s="17">
        <v>10</v>
      </c>
      <c r="G158" s="17">
        <v>4</v>
      </c>
      <c r="H158" s="18">
        <v>900</v>
      </c>
      <c r="I158" s="19">
        <f t="shared" si="16"/>
        <v>-1800</v>
      </c>
      <c r="J158" s="20" t="s">
        <v>30</v>
      </c>
    </row>
    <row r="159" spans="1:10">
      <c r="A159" s="21">
        <v>45646</v>
      </c>
      <c r="B159" s="16" t="s">
        <v>342</v>
      </c>
      <c r="C159" s="14" t="s">
        <v>31</v>
      </c>
      <c r="D159" s="17">
        <v>10.5</v>
      </c>
      <c r="E159" s="17">
        <v>9</v>
      </c>
      <c r="F159" s="17">
        <v>15</v>
      </c>
      <c r="G159" s="17">
        <v>12.2</v>
      </c>
      <c r="H159" s="18">
        <v>1000</v>
      </c>
      <c r="I159" s="19">
        <f t="shared" si="16"/>
        <v>1699.9999999999993</v>
      </c>
      <c r="J159" s="20" t="s">
        <v>30</v>
      </c>
    </row>
    <row r="160" spans="1:10">
      <c r="A160" s="21">
        <v>45646</v>
      </c>
      <c r="B160" s="16" t="s">
        <v>343</v>
      </c>
      <c r="C160" s="14" t="s">
        <v>31</v>
      </c>
      <c r="D160" s="17">
        <v>10.5</v>
      </c>
      <c r="E160" s="17">
        <v>9</v>
      </c>
      <c r="F160" s="17">
        <v>15</v>
      </c>
      <c r="G160" s="17">
        <v>12.7</v>
      </c>
      <c r="H160" s="18">
        <v>825</v>
      </c>
      <c r="I160" s="19">
        <f t="shared" si="16"/>
        <v>1814.9999999999993</v>
      </c>
      <c r="J160" s="20" t="s">
        <v>30</v>
      </c>
    </row>
    <row r="161" spans="1:10">
      <c r="A161" s="21">
        <v>45646</v>
      </c>
      <c r="B161" s="16" t="s">
        <v>344</v>
      </c>
      <c r="C161" s="14" t="s">
        <v>31</v>
      </c>
      <c r="D161" s="17">
        <v>200</v>
      </c>
      <c r="E161" s="17">
        <v>100</v>
      </c>
      <c r="F161" s="17">
        <v>400</v>
      </c>
      <c r="G161" s="17">
        <v>190</v>
      </c>
      <c r="H161" s="18">
        <v>10</v>
      </c>
      <c r="I161" s="19">
        <f t="shared" si="16"/>
        <v>-100</v>
      </c>
      <c r="J161" s="20" t="s">
        <v>32</v>
      </c>
    </row>
    <row r="162" spans="1:10">
      <c r="A162" s="21">
        <v>45649</v>
      </c>
      <c r="B162" s="16" t="s">
        <v>350</v>
      </c>
      <c r="C162" s="14" t="s">
        <v>29</v>
      </c>
      <c r="D162" s="17">
        <v>28.5</v>
      </c>
      <c r="E162" s="17">
        <v>25.5</v>
      </c>
      <c r="F162" s="17">
        <v>36</v>
      </c>
      <c r="G162" s="17">
        <v>25.5</v>
      </c>
      <c r="H162" s="18">
        <v>450</v>
      </c>
      <c r="I162" s="19">
        <f>+H162*(G162-D162)</f>
        <v>-1350</v>
      </c>
      <c r="J162" s="20" t="s">
        <v>37</v>
      </c>
    </row>
    <row r="163" spans="1:10">
      <c r="A163" s="21">
        <v>45649</v>
      </c>
      <c r="B163" s="16" t="s">
        <v>351</v>
      </c>
      <c r="C163" s="14" t="s">
        <v>31</v>
      </c>
      <c r="D163" s="17">
        <v>120</v>
      </c>
      <c r="E163" s="17">
        <v>90</v>
      </c>
      <c r="F163" s="17">
        <v>180</v>
      </c>
      <c r="G163" s="17">
        <v>90</v>
      </c>
      <c r="H163" s="18">
        <v>25</v>
      </c>
      <c r="I163" s="19">
        <f t="shared" ref="I163:I174" si="17">+H163*(G163-D163)</f>
        <v>-750</v>
      </c>
      <c r="J163" s="20" t="s">
        <v>37</v>
      </c>
    </row>
    <row r="164" spans="1:10">
      <c r="A164" s="21">
        <v>45649</v>
      </c>
      <c r="B164" s="16" t="s">
        <v>352</v>
      </c>
      <c r="C164" s="14" t="s">
        <v>31</v>
      </c>
      <c r="D164" s="17">
        <v>6.5</v>
      </c>
      <c r="E164" s="17">
        <v>5</v>
      </c>
      <c r="F164" s="17">
        <v>9</v>
      </c>
      <c r="G164" s="17">
        <v>8.6999999999999993</v>
      </c>
      <c r="H164" s="18">
        <v>1375</v>
      </c>
      <c r="I164" s="19">
        <f t="shared" si="17"/>
        <v>3024.9999999999991</v>
      </c>
      <c r="J164" s="20" t="s">
        <v>30</v>
      </c>
    </row>
    <row r="165" spans="1:10">
      <c r="A165" s="21">
        <v>45649</v>
      </c>
      <c r="B165" s="16" t="s">
        <v>353</v>
      </c>
      <c r="C165" s="14" t="s">
        <v>31</v>
      </c>
      <c r="D165" s="17">
        <v>38</v>
      </c>
      <c r="E165" s="17">
        <v>33</v>
      </c>
      <c r="F165" s="17">
        <v>48</v>
      </c>
      <c r="G165" s="17">
        <v>44.5</v>
      </c>
      <c r="H165" s="18">
        <v>225</v>
      </c>
      <c r="I165" s="19">
        <f t="shared" si="17"/>
        <v>1462.5</v>
      </c>
      <c r="J165" s="20" t="s">
        <v>30</v>
      </c>
    </row>
    <row r="166" spans="1:10">
      <c r="A166" s="21">
        <v>45649</v>
      </c>
      <c r="B166" s="16" t="s">
        <v>354</v>
      </c>
      <c r="C166" s="14" t="s">
        <v>31</v>
      </c>
      <c r="D166" s="17">
        <v>10.5</v>
      </c>
      <c r="E166" s="17">
        <v>8.5</v>
      </c>
      <c r="F166" s="17">
        <v>15</v>
      </c>
      <c r="G166" s="17">
        <v>14</v>
      </c>
      <c r="H166" s="18">
        <v>625</v>
      </c>
      <c r="I166" s="19">
        <f t="shared" si="17"/>
        <v>2187.5</v>
      </c>
      <c r="J166" s="20" t="s">
        <v>30</v>
      </c>
    </row>
    <row r="167" spans="1:10">
      <c r="A167" s="21">
        <v>45649</v>
      </c>
      <c r="B167" s="16" t="s">
        <v>355</v>
      </c>
      <c r="C167" s="14" t="s">
        <v>31</v>
      </c>
      <c r="D167" s="17">
        <v>120</v>
      </c>
      <c r="E167" s="17">
        <v>90</v>
      </c>
      <c r="F167" s="17">
        <v>190</v>
      </c>
      <c r="G167" s="17">
        <v>160</v>
      </c>
      <c r="H167" s="18">
        <v>50</v>
      </c>
      <c r="I167" s="19">
        <f t="shared" si="17"/>
        <v>2000</v>
      </c>
      <c r="J167" s="20" t="s">
        <v>30</v>
      </c>
    </row>
    <row r="168" spans="1:10">
      <c r="A168" s="21">
        <v>45649</v>
      </c>
      <c r="B168" s="16" t="s">
        <v>356</v>
      </c>
      <c r="C168" s="14" t="s">
        <v>31</v>
      </c>
      <c r="D168" s="17">
        <v>5</v>
      </c>
      <c r="E168" s="17">
        <v>3.9</v>
      </c>
      <c r="F168" s="17">
        <v>8</v>
      </c>
      <c r="G168" s="17">
        <v>5.9</v>
      </c>
      <c r="H168" s="18">
        <v>1600</v>
      </c>
      <c r="I168" s="19">
        <f t="shared" si="17"/>
        <v>1440.0000000000005</v>
      </c>
      <c r="J168" s="20" t="s">
        <v>30</v>
      </c>
    </row>
    <row r="169" spans="1:10">
      <c r="A169" s="21">
        <v>45649</v>
      </c>
      <c r="B169" s="16" t="s">
        <v>357</v>
      </c>
      <c r="C169" s="14" t="s">
        <v>31</v>
      </c>
      <c r="D169" s="17">
        <v>14</v>
      </c>
      <c r="E169" s="17">
        <v>11</v>
      </c>
      <c r="F169" s="17">
        <v>20</v>
      </c>
      <c r="G169" s="17">
        <v>14.2</v>
      </c>
      <c r="H169" s="18">
        <v>500</v>
      </c>
      <c r="I169" s="19">
        <f t="shared" si="17"/>
        <v>99.999999999999645</v>
      </c>
      <c r="J169" s="20" t="s">
        <v>32</v>
      </c>
    </row>
    <row r="170" spans="1:10">
      <c r="A170" s="21">
        <v>45649</v>
      </c>
      <c r="B170" s="16" t="s">
        <v>358</v>
      </c>
      <c r="C170" s="14" t="s">
        <v>31</v>
      </c>
      <c r="D170" s="17">
        <v>105</v>
      </c>
      <c r="E170" s="17">
        <v>75</v>
      </c>
      <c r="F170" s="17">
        <v>150</v>
      </c>
      <c r="G170" s="17">
        <v>128</v>
      </c>
      <c r="H170" s="18">
        <v>50</v>
      </c>
      <c r="I170" s="19">
        <f t="shared" si="17"/>
        <v>1150</v>
      </c>
      <c r="J170" s="20" t="s">
        <v>30</v>
      </c>
    </row>
    <row r="171" spans="1:10">
      <c r="A171" s="21">
        <v>45649</v>
      </c>
      <c r="B171" s="16" t="s">
        <v>340</v>
      </c>
      <c r="C171" s="14" t="s">
        <v>31</v>
      </c>
      <c r="D171" s="17">
        <v>150</v>
      </c>
      <c r="E171" s="17">
        <v>80</v>
      </c>
      <c r="F171" s="17">
        <v>300</v>
      </c>
      <c r="G171" s="17">
        <v>104</v>
      </c>
      <c r="H171" s="18">
        <v>15</v>
      </c>
      <c r="I171" s="19">
        <f t="shared" si="17"/>
        <v>-690</v>
      </c>
      <c r="J171" s="20" t="s">
        <v>88</v>
      </c>
    </row>
    <row r="172" spans="1:10">
      <c r="A172" s="21">
        <v>45649</v>
      </c>
      <c r="B172" s="16" t="s">
        <v>359</v>
      </c>
      <c r="C172" s="14" t="s">
        <v>31</v>
      </c>
      <c r="D172" s="17">
        <v>5.8</v>
      </c>
      <c r="E172" s="17">
        <v>4.5</v>
      </c>
      <c r="F172" s="17">
        <v>10</v>
      </c>
      <c r="G172" s="17">
        <v>7.5</v>
      </c>
      <c r="H172" s="18">
        <v>975</v>
      </c>
      <c r="I172" s="19">
        <f t="shared" si="17"/>
        <v>1657.5000000000002</v>
      </c>
      <c r="J172" s="20" t="s">
        <v>30</v>
      </c>
    </row>
    <row r="173" spans="1:10">
      <c r="A173" s="21">
        <v>45649</v>
      </c>
      <c r="B173" s="16" t="s">
        <v>360</v>
      </c>
      <c r="C173" s="14" t="s">
        <v>31</v>
      </c>
      <c r="D173" s="17">
        <v>10.5</v>
      </c>
      <c r="E173" s="17">
        <v>9</v>
      </c>
      <c r="F173" s="17">
        <v>15</v>
      </c>
      <c r="G173" s="17">
        <v>9</v>
      </c>
      <c r="H173" s="18">
        <v>1150</v>
      </c>
      <c r="I173" s="19">
        <f t="shared" si="17"/>
        <v>-1725</v>
      </c>
      <c r="J173" s="20" t="s">
        <v>37</v>
      </c>
    </row>
    <row r="174" spans="1:10">
      <c r="A174" s="21">
        <v>45649</v>
      </c>
      <c r="B174" s="16" t="s">
        <v>361</v>
      </c>
      <c r="C174" s="14" t="s">
        <v>31</v>
      </c>
      <c r="D174" s="17">
        <v>16</v>
      </c>
      <c r="E174" s="17">
        <v>12</v>
      </c>
      <c r="F174" s="17">
        <v>25</v>
      </c>
      <c r="G174" s="17">
        <v>14</v>
      </c>
      <c r="H174" s="18">
        <v>350</v>
      </c>
      <c r="I174" s="19">
        <f t="shared" si="17"/>
        <v>-700</v>
      </c>
      <c r="J174" s="20" t="s">
        <v>96</v>
      </c>
    </row>
    <row r="175" spans="1:10">
      <c r="A175" s="21">
        <v>45650</v>
      </c>
      <c r="B175" s="16" t="s">
        <v>366</v>
      </c>
      <c r="C175" s="14" t="s">
        <v>29</v>
      </c>
      <c r="D175" s="17">
        <v>110</v>
      </c>
      <c r="E175" s="17">
        <v>30</v>
      </c>
      <c r="F175" s="17">
        <v>250</v>
      </c>
      <c r="G175" s="17">
        <v>178</v>
      </c>
      <c r="H175" s="18">
        <v>15</v>
      </c>
      <c r="I175" s="19">
        <f>+H175*(G175-D175)</f>
        <v>1020</v>
      </c>
      <c r="J175" s="20" t="s">
        <v>30</v>
      </c>
    </row>
    <row r="176" spans="1:10">
      <c r="A176" s="21">
        <v>45650</v>
      </c>
      <c r="B176" s="16" t="s">
        <v>367</v>
      </c>
      <c r="C176" s="14" t="s">
        <v>31</v>
      </c>
      <c r="D176" s="17">
        <v>14</v>
      </c>
      <c r="E176" s="17">
        <v>12</v>
      </c>
      <c r="F176" s="17">
        <v>20</v>
      </c>
      <c r="G176" s="17">
        <v>15</v>
      </c>
      <c r="H176" s="18">
        <v>650</v>
      </c>
      <c r="I176" s="19">
        <f t="shared" ref="I176:I185" si="18">+H176*(G176-D176)</f>
        <v>650</v>
      </c>
      <c r="J176" s="20" t="s">
        <v>96</v>
      </c>
    </row>
    <row r="177" spans="1:10">
      <c r="A177" s="21">
        <v>45650</v>
      </c>
      <c r="B177" s="16" t="s">
        <v>351</v>
      </c>
      <c r="C177" s="14" t="s">
        <v>31</v>
      </c>
      <c r="D177" s="17">
        <v>90</v>
      </c>
      <c r="E177" s="17">
        <v>50</v>
      </c>
      <c r="F177" s="17">
        <v>150</v>
      </c>
      <c r="G177" s="17">
        <v>90</v>
      </c>
      <c r="H177" s="18">
        <v>25</v>
      </c>
      <c r="I177" s="19">
        <f t="shared" si="18"/>
        <v>0</v>
      </c>
      <c r="J177" s="20" t="s">
        <v>32</v>
      </c>
    </row>
    <row r="178" spans="1:10">
      <c r="A178" s="21">
        <v>45650</v>
      </c>
      <c r="B178" s="16" t="s">
        <v>368</v>
      </c>
      <c r="C178" s="14" t="s">
        <v>31</v>
      </c>
      <c r="D178" s="17">
        <v>8</v>
      </c>
      <c r="E178" s="17">
        <v>6</v>
      </c>
      <c r="F178" s="17">
        <v>14</v>
      </c>
      <c r="G178" s="17">
        <v>11.5</v>
      </c>
      <c r="H178" s="18">
        <v>550</v>
      </c>
      <c r="I178" s="19">
        <f t="shared" si="18"/>
        <v>1925</v>
      </c>
      <c r="J178" s="20" t="s">
        <v>30</v>
      </c>
    </row>
    <row r="179" spans="1:10">
      <c r="A179" s="21">
        <v>45650</v>
      </c>
      <c r="B179" s="16" t="s">
        <v>369</v>
      </c>
      <c r="C179" s="14" t="s">
        <v>31</v>
      </c>
      <c r="D179" s="17">
        <v>44</v>
      </c>
      <c r="E179" s="17">
        <v>34</v>
      </c>
      <c r="F179" s="17">
        <v>65</v>
      </c>
      <c r="G179" s="17">
        <v>61</v>
      </c>
      <c r="H179" s="18">
        <v>150</v>
      </c>
      <c r="I179" s="19">
        <f t="shared" si="18"/>
        <v>2550</v>
      </c>
      <c r="J179" s="20" t="s">
        <v>30</v>
      </c>
    </row>
    <row r="180" spans="1:10">
      <c r="A180" s="21">
        <v>45650</v>
      </c>
      <c r="B180" s="16" t="s">
        <v>265</v>
      </c>
      <c r="C180" s="14" t="s">
        <v>31</v>
      </c>
      <c r="D180" s="17">
        <v>7</v>
      </c>
      <c r="E180" s="17">
        <v>5.9</v>
      </c>
      <c r="F180" s="17">
        <v>10</v>
      </c>
      <c r="G180" s="17">
        <v>8.5</v>
      </c>
      <c r="H180" s="18">
        <v>1375</v>
      </c>
      <c r="I180" s="19">
        <f t="shared" si="18"/>
        <v>2062.5</v>
      </c>
      <c r="J180" s="20" t="s">
        <v>30</v>
      </c>
    </row>
    <row r="181" spans="1:10">
      <c r="A181" s="21">
        <v>45650</v>
      </c>
      <c r="B181" s="16" t="s">
        <v>370</v>
      </c>
      <c r="C181" s="14" t="s">
        <v>31</v>
      </c>
      <c r="D181" s="17">
        <v>120</v>
      </c>
      <c r="E181" s="17">
        <v>90</v>
      </c>
      <c r="F181" s="17">
        <v>180</v>
      </c>
      <c r="G181" s="17">
        <v>90</v>
      </c>
      <c r="H181" s="18">
        <v>25</v>
      </c>
      <c r="I181" s="19">
        <f t="shared" si="18"/>
        <v>-750</v>
      </c>
      <c r="J181" s="20" t="s">
        <v>37</v>
      </c>
    </row>
    <row r="182" spans="1:10">
      <c r="A182" s="21">
        <v>45650</v>
      </c>
      <c r="B182" s="16" t="s">
        <v>371</v>
      </c>
      <c r="C182" s="14" t="s">
        <v>31</v>
      </c>
      <c r="D182" s="17">
        <v>6.5</v>
      </c>
      <c r="E182" s="17">
        <v>4</v>
      </c>
      <c r="F182" s="17">
        <v>10</v>
      </c>
      <c r="G182" s="17">
        <v>8.5</v>
      </c>
      <c r="H182" s="18">
        <v>550</v>
      </c>
      <c r="I182" s="19">
        <f t="shared" si="18"/>
        <v>1100</v>
      </c>
      <c r="J182" s="20" t="s">
        <v>30</v>
      </c>
    </row>
    <row r="183" spans="1:10">
      <c r="A183" s="21">
        <v>45650</v>
      </c>
      <c r="B183" s="16" t="s">
        <v>327</v>
      </c>
      <c r="C183" s="14" t="s">
        <v>31</v>
      </c>
      <c r="D183" s="17">
        <v>7</v>
      </c>
      <c r="E183" s="17">
        <v>4</v>
      </c>
      <c r="F183" s="17">
        <v>14</v>
      </c>
      <c r="G183" s="17">
        <v>4</v>
      </c>
      <c r="H183" s="18">
        <v>350</v>
      </c>
      <c r="I183" s="19">
        <f t="shared" si="18"/>
        <v>-1050</v>
      </c>
      <c r="J183" s="20" t="s">
        <v>37</v>
      </c>
    </row>
    <row r="184" spans="1:10">
      <c r="A184" s="21">
        <v>45650</v>
      </c>
      <c r="B184" s="16" t="s">
        <v>372</v>
      </c>
      <c r="C184" s="14" t="s">
        <v>31</v>
      </c>
      <c r="D184" s="17">
        <v>9</v>
      </c>
      <c r="E184" s="17">
        <v>7.5</v>
      </c>
      <c r="F184" s="17">
        <v>14</v>
      </c>
      <c r="G184" s="17">
        <v>11.5</v>
      </c>
      <c r="H184" s="18">
        <v>1000</v>
      </c>
      <c r="I184" s="19">
        <f t="shared" si="18"/>
        <v>2500</v>
      </c>
      <c r="J184" s="20" t="s">
        <v>30</v>
      </c>
    </row>
    <row r="185" spans="1:10">
      <c r="A185" s="21">
        <v>45650</v>
      </c>
      <c r="B185" s="16" t="s">
        <v>373</v>
      </c>
      <c r="C185" s="14" t="s">
        <v>31</v>
      </c>
      <c r="D185" s="17">
        <v>8</v>
      </c>
      <c r="E185" s="17">
        <v>5</v>
      </c>
      <c r="F185" s="17">
        <v>15</v>
      </c>
      <c r="G185" s="17">
        <v>5</v>
      </c>
      <c r="H185" s="18">
        <v>400</v>
      </c>
      <c r="I185" s="19">
        <f t="shared" si="18"/>
        <v>-1200</v>
      </c>
      <c r="J185" s="20" t="s">
        <v>37</v>
      </c>
    </row>
    <row r="186" spans="1:10">
      <c r="A186" s="21">
        <v>45650</v>
      </c>
      <c r="B186" s="16" t="s">
        <v>374</v>
      </c>
      <c r="C186" s="14" t="s">
        <v>34</v>
      </c>
      <c r="D186" s="17">
        <v>290</v>
      </c>
      <c r="E186" s="17">
        <v>360</v>
      </c>
      <c r="F186" s="17">
        <v>150</v>
      </c>
      <c r="G186" s="17">
        <v>299</v>
      </c>
      <c r="H186" s="18">
        <v>15</v>
      </c>
      <c r="I186" s="19">
        <f>+H186*(D186-G186)</f>
        <v>-135</v>
      </c>
      <c r="J186" s="20" t="s">
        <v>88</v>
      </c>
    </row>
    <row r="187" spans="1:10">
      <c r="A187" s="21">
        <v>45652</v>
      </c>
      <c r="B187" s="16" t="s">
        <v>381</v>
      </c>
      <c r="C187" s="14" t="s">
        <v>29</v>
      </c>
      <c r="D187" s="15">
        <v>50</v>
      </c>
      <c r="E187" s="15">
        <v>20</v>
      </c>
      <c r="F187" s="15">
        <v>110</v>
      </c>
      <c r="G187" s="15">
        <v>66</v>
      </c>
      <c r="H187" s="18">
        <v>25</v>
      </c>
      <c r="I187" s="19">
        <f>+H187*(G187-D187)</f>
        <v>400</v>
      </c>
      <c r="J187" s="20" t="s">
        <v>30</v>
      </c>
    </row>
    <row r="188" spans="1:10">
      <c r="A188" s="21">
        <v>45652</v>
      </c>
      <c r="B188" s="16" t="s">
        <v>382</v>
      </c>
      <c r="C188" s="14" t="s">
        <v>31</v>
      </c>
      <c r="D188" s="17">
        <v>340</v>
      </c>
      <c r="E188" s="17">
        <v>250</v>
      </c>
      <c r="F188" s="17">
        <v>500</v>
      </c>
      <c r="G188" s="17">
        <v>475</v>
      </c>
      <c r="H188" s="18">
        <v>10</v>
      </c>
      <c r="I188" s="19">
        <f t="shared" ref="I188:I193" si="19">+H188*(G188-D188)</f>
        <v>1350</v>
      </c>
      <c r="J188" s="20" t="s">
        <v>30</v>
      </c>
    </row>
    <row r="189" spans="1:10">
      <c r="A189" s="21">
        <v>45652</v>
      </c>
      <c r="B189" s="16" t="s">
        <v>383</v>
      </c>
      <c r="C189" s="14" t="s">
        <v>31</v>
      </c>
      <c r="D189" s="17">
        <v>330</v>
      </c>
      <c r="E189" s="17">
        <v>250</v>
      </c>
      <c r="F189" s="17">
        <v>480</v>
      </c>
      <c r="G189" s="17">
        <v>400</v>
      </c>
      <c r="H189" s="18">
        <v>15</v>
      </c>
      <c r="I189" s="19">
        <f t="shared" si="19"/>
        <v>1050</v>
      </c>
      <c r="J189" s="20" t="s">
        <v>30</v>
      </c>
    </row>
    <row r="190" spans="1:10">
      <c r="A190" s="21">
        <v>45652</v>
      </c>
      <c r="B190" s="16" t="s">
        <v>384</v>
      </c>
      <c r="C190" s="14" t="s">
        <v>31</v>
      </c>
      <c r="D190" s="17">
        <v>150</v>
      </c>
      <c r="E190" s="17">
        <v>120</v>
      </c>
      <c r="F190" s="17">
        <v>230</v>
      </c>
      <c r="G190" s="17">
        <v>208</v>
      </c>
      <c r="H190" s="18">
        <v>25</v>
      </c>
      <c r="I190" s="19">
        <f t="shared" si="19"/>
        <v>1450</v>
      </c>
      <c r="J190" s="20" t="s">
        <v>30</v>
      </c>
    </row>
    <row r="191" spans="1:10">
      <c r="A191" s="21">
        <v>45652</v>
      </c>
      <c r="B191" s="16" t="s">
        <v>351</v>
      </c>
      <c r="C191" s="14" t="s">
        <v>31</v>
      </c>
      <c r="D191" s="17">
        <v>30</v>
      </c>
      <c r="E191" s="17">
        <v>0.05</v>
      </c>
      <c r="F191" s="17">
        <v>80</v>
      </c>
      <c r="G191" s="17">
        <v>15</v>
      </c>
      <c r="H191" s="18">
        <v>25</v>
      </c>
      <c r="I191" s="19">
        <f t="shared" si="19"/>
        <v>-375</v>
      </c>
      <c r="J191" s="20" t="s">
        <v>96</v>
      </c>
    </row>
    <row r="192" spans="1:10">
      <c r="A192" s="21">
        <v>45652</v>
      </c>
      <c r="B192" s="16" t="s">
        <v>385</v>
      </c>
      <c r="C192" s="14" t="s">
        <v>31</v>
      </c>
      <c r="D192" s="17">
        <v>101</v>
      </c>
      <c r="E192" s="17">
        <v>96</v>
      </c>
      <c r="F192" s="17">
        <v>115</v>
      </c>
      <c r="G192" s="17">
        <v>102</v>
      </c>
      <c r="H192" s="18">
        <v>300</v>
      </c>
      <c r="I192" s="19">
        <f t="shared" si="19"/>
        <v>300</v>
      </c>
      <c r="J192" s="20" t="s">
        <v>96</v>
      </c>
    </row>
    <row r="193" spans="1:10">
      <c r="A193" s="21">
        <v>45652</v>
      </c>
      <c r="B193" s="16" t="s">
        <v>386</v>
      </c>
      <c r="C193" s="14" t="s">
        <v>31</v>
      </c>
      <c r="D193" s="17">
        <v>144</v>
      </c>
      <c r="E193" s="17">
        <v>134</v>
      </c>
      <c r="F193" s="17">
        <v>165</v>
      </c>
      <c r="G193" s="17">
        <v>151.5</v>
      </c>
      <c r="H193" s="18">
        <v>150</v>
      </c>
      <c r="I193" s="19">
        <f t="shared" si="19"/>
        <v>1125</v>
      </c>
      <c r="J193" s="20" t="s">
        <v>30</v>
      </c>
    </row>
    <row r="194" spans="1:10">
      <c r="A194" s="21">
        <v>45653</v>
      </c>
      <c r="B194" s="16" t="s">
        <v>398</v>
      </c>
      <c r="C194" s="14" t="s">
        <v>29</v>
      </c>
      <c r="D194" s="15">
        <v>230</v>
      </c>
      <c r="E194" s="15">
        <v>140</v>
      </c>
      <c r="F194" s="15">
        <v>400</v>
      </c>
      <c r="G194" s="15">
        <v>350</v>
      </c>
      <c r="H194" s="18">
        <v>10</v>
      </c>
      <c r="I194" s="19">
        <f>+H194*(G194-D194)</f>
        <v>1200</v>
      </c>
      <c r="J194" s="20" t="s">
        <v>30</v>
      </c>
    </row>
    <row r="195" spans="1:10">
      <c r="A195" s="21">
        <v>45653</v>
      </c>
      <c r="B195" s="16" t="s">
        <v>399</v>
      </c>
      <c r="C195" s="14" t="s">
        <v>31</v>
      </c>
      <c r="D195" s="17">
        <v>26</v>
      </c>
      <c r="E195" s="17">
        <v>24.5</v>
      </c>
      <c r="F195" s="17">
        <v>30</v>
      </c>
      <c r="G195" s="17">
        <v>28</v>
      </c>
      <c r="H195" s="18">
        <v>1250</v>
      </c>
      <c r="I195" s="19">
        <f t="shared" ref="I195:I199" si="20">+H195*(G195-D195)</f>
        <v>2500</v>
      </c>
      <c r="J195" s="20" t="s">
        <v>30</v>
      </c>
    </row>
    <row r="196" spans="1:10">
      <c r="A196" s="21">
        <v>45653</v>
      </c>
      <c r="B196" s="16" t="s">
        <v>400</v>
      </c>
      <c r="C196" s="14" t="s">
        <v>31</v>
      </c>
      <c r="D196" s="17">
        <v>38</v>
      </c>
      <c r="E196" s="17">
        <v>35</v>
      </c>
      <c r="F196" s="17">
        <v>44</v>
      </c>
      <c r="G196" s="17">
        <v>35</v>
      </c>
      <c r="H196" s="18">
        <v>625</v>
      </c>
      <c r="I196" s="19">
        <f t="shared" si="20"/>
        <v>-1875</v>
      </c>
      <c r="J196" s="20" t="s">
        <v>37</v>
      </c>
    </row>
    <row r="197" spans="1:10">
      <c r="A197" s="21">
        <v>45653</v>
      </c>
      <c r="B197" s="16" t="s">
        <v>78</v>
      </c>
      <c r="C197" s="14" t="s">
        <v>31</v>
      </c>
      <c r="D197" s="17">
        <v>100</v>
      </c>
      <c r="E197" s="17">
        <v>90</v>
      </c>
      <c r="F197" s="17">
        <v>115</v>
      </c>
      <c r="G197" s="17">
        <v>107</v>
      </c>
      <c r="H197" s="18">
        <v>175</v>
      </c>
      <c r="I197" s="19">
        <f t="shared" si="20"/>
        <v>1225</v>
      </c>
      <c r="J197" s="20" t="s">
        <v>30</v>
      </c>
    </row>
    <row r="198" spans="1:10">
      <c r="A198" s="21">
        <v>45653</v>
      </c>
      <c r="B198" s="16" t="s">
        <v>381</v>
      </c>
      <c r="C198" s="14" t="s">
        <v>34</v>
      </c>
      <c r="D198" s="17">
        <v>105</v>
      </c>
      <c r="E198" s="17">
        <v>130</v>
      </c>
      <c r="F198" s="17">
        <v>60</v>
      </c>
      <c r="G198" s="17">
        <v>130</v>
      </c>
      <c r="H198" s="18">
        <v>75</v>
      </c>
      <c r="I198" s="19">
        <f>+H198*(D198-G198)</f>
        <v>-1875</v>
      </c>
      <c r="J198" s="20" t="s">
        <v>37</v>
      </c>
    </row>
    <row r="199" spans="1:10">
      <c r="A199" s="21">
        <v>45653</v>
      </c>
      <c r="B199" s="16" t="s">
        <v>401</v>
      </c>
      <c r="C199" s="14" t="s">
        <v>31</v>
      </c>
      <c r="D199" s="17">
        <v>68</v>
      </c>
      <c r="E199" s="17">
        <v>48</v>
      </c>
      <c r="F199" s="17">
        <v>110</v>
      </c>
      <c r="G199" s="17">
        <v>70</v>
      </c>
      <c r="H199" s="18">
        <v>50</v>
      </c>
      <c r="I199" s="19">
        <f t="shared" si="20"/>
        <v>100</v>
      </c>
      <c r="J199" s="20" t="s">
        <v>32</v>
      </c>
    </row>
    <row r="200" spans="1:10">
      <c r="A200" s="21">
        <v>45653</v>
      </c>
      <c r="B200" s="16" t="s">
        <v>402</v>
      </c>
      <c r="C200" s="14" t="s">
        <v>34</v>
      </c>
      <c r="D200" s="17">
        <v>130</v>
      </c>
      <c r="E200" s="17">
        <v>151</v>
      </c>
      <c r="F200" s="17">
        <v>80</v>
      </c>
      <c r="G200" s="17">
        <v>110</v>
      </c>
      <c r="H200" s="18">
        <v>75</v>
      </c>
      <c r="I200" s="19">
        <f>+H200*(D200-G200)</f>
        <v>1500</v>
      </c>
      <c r="J200" s="20" t="s">
        <v>30</v>
      </c>
    </row>
    <row r="201" spans="1:10">
      <c r="A201" s="21">
        <v>45653</v>
      </c>
      <c r="B201" s="16" t="s">
        <v>403</v>
      </c>
      <c r="C201" s="14" t="s">
        <v>31</v>
      </c>
      <c r="D201" s="17">
        <v>14</v>
      </c>
      <c r="E201" s="17">
        <v>12.9</v>
      </c>
      <c r="F201" s="17">
        <v>17</v>
      </c>
      <c r="G201" s="17">
        <v>15.1</v>
      </c>
      <c r="H201" s="18">
        <v>1400</v>
      </c>
      <c r="I201" s="19">
        <f t="shared" ref="I201:I202" si="21">+H201*(G201-D201)</f>
        <v>1539.9999999999995</v>
      </c>
      <c r="J201" s="20" t="s">
        <v>30</v>
      </c>
    </row>
    <row r="202" spans="1:10">
      <c r="A202" s="21">
        <v>45653</v>
      </c>
      <c r="B202" s="16" t="s">
        <v>404</v>
      </c>
      <c r="C202" s="14" t="s">
        <v>29</v>
      </c>
      <c r="D202" s="17">
        <v>90</v>
      </c>
      <c r="E202" s="17">
        <v>0.05</v>
      </c>
      <c r="F202" s="17">
        <v>240</v>
      </c>
      <c r="G202" s="17">
        <v>111</v>
      </c>
      <c r="H202" s="18">
        <v>10</v>
      </c>
      <c r="I202" s="19">
        <f t="shared" si="21"/>
        <v>210</v>
      </c>
      <c r="J202" s="20" t="s">
        <v>88</v>
      </c>
    </row>
    <row r="203" spans="1:10">
      <c r="A203" s="21">
        <v>45656</v>
      </c>
      <c r="B203" s="16" t="s">
        <v>416</v>
      </c>
      <c r="C203" s="14" t="s">
        <v>29</v>
      </c>
      <c r="D203" s="15">
        <v>135</v>
      </c>
      <c r="E203" s="15">
        <v>100</v>
      </c>
      <c r="F203" s="15">
        <v>200</v>
      </c>
      <c r="G203" s="15">
        <v>154</v>
      </c>
      <c r="H203" s="18">
        <v>75</v>
      </c>
      <c r="I203" s="19">
        <f>+H203*(G203-D203)</f>
        <v>1425</v>
      </c>
      <c r="J203" s="20" t="s">
        <v>30</v>
      </c>
    </row>
    <row r="204" spans="1:10">
      <c r="A204" s="21">
        <v>45656</v>
      </c>
      <c r="B204" s="16" t="s">
        <v>417</v>
      </c>
      <c r="C204" s="14" t="s">
        <v>31</v>
      </c>
      <c r="D204" s="17">
        <v>200</v>
      </c>
      <c r="E204" s="17">
        <v>100</v>
      </c>
      <c r="F204" s="17">
        <v>360</v>
      </c>
      <c r="G204" s="17">
        <v>205</v>
      </c>
      <c r="H204" s="18">
        <v>10</v>
      </c>
      <c r="I204" s="19">
        <f t="shared" ref="I204:I212" si="22">+H204*(G204-D204)</f>
        <v>50</v>
      </c>
      <c r="J204" s="20" t="s">
        <v>32</v>
      </c>
    </row>
    <row r="205" spans="1:10">
      <c r="A205" s="21">
        <v>45656</v>
      </c>
      <c r="B205" s="16" t="s">
        <v>418</v>
      </c>
      <c r="C205" s="14" t="s">
        <v>31</v>
      </c>
      <c r="D205" s="17">
        <v>105</v>
      </c>
      <c r="E205" s="17">
        <v>100</v>
      </c>
      <c r="F205" s="17">
        <v>115</v>
      </c>
      <c r="G205" s="17">
        <v>114.5</v>
      </c>
      <c r="H205" s="18">
        <v>300</v>
      </c>
      <c r="I205" s="19">
        <f t="shared" si="22"/>
        <v>2850</v>
      </c>
      <c r="J205" s="20" t="s">
        <v>30</v>
      </c>
    </row>
    <row r="206" spans="1:10">
      <c r="A206" s="21">
        <v>45656</v>
      </c>
      <c r="B206" s="16" t="s">
        <v>419</v>
      </c>
      <c r="C206" s="14" t="s">
        <v>31</v>
      </c>
      <c r="D206" s="17">
        <v>62</v>
      </c>
      <c r="E206" s="17">
        <v>58</v>
      </c>
      <c r="F206" s="17">
        <v>72</v>
      </c>
      <c r="G206" s="17">
        <v>58</v>
      </c>
      <c r="H206" s="18">
        <v>400</v>
      </c>
      <c r="I206" s="19">
        <f t="shared" si="22"/>
        <v>-1600</v>
      </c>
      <c r="J206" s="20" t="s">
        <v>37</v>
      </c>
    </row>
    <row r="207" spans="1:10">
      <c r="A207" s="21">
        <v>45656</v>
      </c>
      <c r="B207" s="16" t="s">
        <v>420</v>
      </c>
      <c r="C207" s="14" t="s">
        <v>31</v>
      </c>
      <c r="D207" s="17">
        <v>160</v>
      </c>
      <c r="E207" s="17">
        <v>149</v>
      </c>
      <c r="F207" s="17">
        <v>185</v>
      </c>
      <c r="G207" s="17">
        <v>172</v>
      </c>
      <c r="H207" s="18">
        <v>100</v>
      </c>
      <c r="I207" s="19">
        <f t="shared" si="22"/>
        <v>1200</v>
      </c>
      <c r="J207" s="20" t="s">
        <v>30</v>
      </c>
    </row>
    <row r="208" spans="1:10">
      <c r="A208" s="21">
        <v>45656</v>
      </c>
      <c r="B208" s="16" t="s">
        <v>421</v>
      </c>
      <c r="C208" s="14" t="s">
        <v>31</v>
      </c>
      <c r="D208" s="17">
        <v>17.5</v>
      </c>
      <c r="E208" s="17">
        <v>16</v>
      </c>
      <c r="F208" s="17">
        <v>22</v>
      </c>
      <c r="G208" s="17">
        <v>19.3</v>
      </c>
      <c r="H208" s="18">
        <v>1400</v>
      </c>
      <c r="I208" s="19">
        <f t="shared" si="22"/>
        <v>2520.0000000000009</v>
      </c>
      <c r="J208" s="20" t="s">
        <v>30</v>
      </c>
    </row>
    <row r="209" spans="1:10">
      <c r="A209" s="21">
        <v>45656</v>
      </c>
      <c r="B209" s="16" t="s">
        <v>270</v>
      </c>
      <c r="C209" s="14" t="s">
        <v>31</v>
      </c>
      <c r="D209" s="17">
        <v>215</v>
      </c>
      <c r="E209" s="17">
        <v>200</v>
      </c>
      <c r="F209" s="17">
        <v>245</v>
      </c>
      <c r="G209" s="17">
        <v>245</v>
      </c>
      <c r="H209" s="18">
        <v>100</v>
      </c>
      <c r="I209" s="19">
        <f t="shared" si="22"/>
        <v>3000</v>
      </c>
      <c r="J209" s="20" t="s">
        <v>30</v>
      </c>
    </row>
    <row r="210" spans="1:10">
      <c r="A210" s="21">
        <v>45656</v>
      </c>
      <c r="B210" s="16" t="s">
        <v>422</v>
      </c>
      <c r="C210" s="14" t="s">
        <v>31</v>
      </c>
      <c r="D210" s="17">
        <v>200</v>
      </c>
      <c r="E210" s="17">
        <v>100</v>
      </c>
      <c r="F210" s="17">
        <v>400</v>
      </c>
      <c r="G210" s="17">
        <v>340</v>
      </c>
      <c r="H210" s="18">
        <v>10</v>
      </c>
      <c r="I210" s="19">
        <f t="shared" si="22"/>
        <v>1400</v>
      </c>
      <c r="J210" s="20" t="s">
        <v>30</v>
      </c>
    </row>
    <row r="211" spans="1:10">
      <c r="A211" s="21">
        <v>45656</v>
      </c>
      <c r="B211" s="16" t="s">
        <v>423</v>
      </c>
      <c r="C211" s="14" t="s">
        <v>31</v>
      </c>
      <c r="D211" s="17">
        <v>30</v>
      </c>
      <c r="E211" s="17">
        <v>5</v>
      </c>
      <c r="F211" s="17">
        <v>90</v>
      </c>
      <c r="G211" s="17">
        <v>45</v>
      </c>
      <c r="H211" s="18">
        <v>50</v>
      </c>
      <c r="I211" s="19">
        <f t="shared" si="22"/>
        <v>750</v>
      </c>
      <c r="J211" s="20" t="s">
        <v>30</v>
      </c>
    </row>
    <row r="212" spans="1:10">
      <c r="A212" s="21">
        <v>45656</v>
      </c>
      <c r="B212" s="16" t="s">
        <v>424</v>
      </c>
      <c r="C212" s="14" t="s">
        <v>31</v>
      </c>
      <c r="D212" s="17">
        <v>120</v>
      </c>
      <c r="E212" s="17">
        <v>40</v>
      </c>
      <c r="F212" s="17">
        <v>300</v>
      </c>
      <c r="G212" s="17">
        <v>250</v>
      </c>
      <c r="H212" s="18">
        <v>10</v>
      </c>
      <c r="I212" s="19">
        <f t="shared" si="22"/>
        <v>1300</v>
      </c>
      <c r="J212" s="20" t="s">
        <v>30</v>
      </c>
    </row>
    <row r="213" spans="1:10">
      <c r="A213" s="21">
        <v>45657</v>
      </c>
      <c r="B213" s="16" t="s">
        <v>435</v>
      </c>
      <c r="C213" s="14" t="s">
        <v>29</v>
      </c>
      <c r="D213" s="15">
        <v>90</v>
      </c>
      <c r="E213" s="15">
        <v>50</v>
      </c>
      <c r="F213" s="15">
        <v>150</v>
      </c>
      <c r="G213" s="15">
        <v>65</v>
      </c>
      <c r="H213" s="18">
        <v>25</v>
      </c>
      <c r="I213" s="19">
        <f>+H213*(G213-D213)</f>
        <v>-625</v>
      </c>
      <c r="J213" s="20" t="s">
        <v>96</v>
      </c>
    </row>
    <row r="214" spans="1:10">
      <c r="A214" s="21">
        <v>45657</v>
      </c>
      <c r="B214" s="16" t="s">
        <v>436</v>
      </c>
      <c r="C214" s="14" t="s">
        <v>31</v>
      </c>
      <c r="D214" s="17">
        <v>100</v>
      </c>
      <c r="E214" s="17">
        <v>70</v>
      </c>
      <c r="F214" s="17">
        <v>160</v>
      </c>
      <c r="G214" s="17">
        <v>122</v>
      </c>
      <c r="H214" s="18">
        <v>75</v>
      </c>
      <c r="I214" s="19">
        <f t="shared" ref="I214:I221" si="23">+H214*(G214-D214)</f>
        <v>1650</v>
      </c>
      <c r="J214" s="20" t="s">
        <v>30</v>
      </c>
    </row>
    <row r="215" spans="1:10">
      <c r="A215" s="21">
        <v>45657</v>
      </c>
      <c r="B215" s="16" t="s">
        <v>437</v>
      </c>
      <c r="C215" s="14" t="s">
        <v>31</v>
      </c>
      <c r="D215" s="17">
        <v>90</v>
      </c>
      <c r="E215" s="17">
        <v>85</v>
      </c>
      <c r="F215" s="17">
        <v>102</v>
      </c>
      <c r="G215" s="17">
        <v>85</v>
      </c>
      <c r="H215" s="18">
        <v>225</v>
      </c>
      <c r="I215" s="19">
        <f t="shared" si="23"/>
        <v>-1125</v>
      </c>
      <c r="J215" s="20" t="s">
        <v>37</v>
      </c>
    </row>
    <row r="216" spans="1:10">
      <c r="A216" s="21">
        <v>45657</v>
      </c>
      <c r="B216" s="16" t="s">
        <v>438</v>
      </c>
      <c r="C216" s="14" t="s">
        <v>31</v>
      </c>
      <c r="D216" s="17">
        <v>350</v>
      </c>
      <c r="E216" s="17">
        <v>330</v>
      </c>
      <c r="F216" s="17">
        <v>400</v>
      </c>
      <c r="G216" s="17">
        <v>330</v>
      </c>
      <c r="H216" s="18">
        <v>75</v>
      </c>
      <c r="I216" s="19">
        <f t="shared" si="23"/>
        <v>-1500</v>
      </c>
      <c r="J216" s="20" t="s">
        <v>37</v>
      </c>
    </row>
    <row r="217" spans="1:10">
      <c r="A217" s="21">
        <v>45657</v>
      </c>
      <c r="B217" s="16" t="s">
        <v>439</v>
      </c>
      <c r="C217" s="14" t="s">
        <v>31</v>
      </c>
      <c r="D217" s="17">
        <v>26</v>
      </c>
      <c r="E217" s="17">
        <v>24</v>
      </c>
      <c r="F217" s="17">
        <v>32</v>
      </c>
      <c r="G217" s="17">
        <v>28</v>
      </c>
      <c r="H217" s="18">
        <v>875</v>
      </c>
      <c r="I217" s="19">
        <f t="shared" si="23"/>
        <v>1750</v>
      </c>
      <c r="J217" s="20" t="s">
        <v>30</v>
      </c>
    </row>
    <row r="218" spans="1:10">
      <c r="A218" s="21">
        <v>45657</v>
      </c>
      <c r="B218" s="16" t="s">
        <v>440</v>
      </c>
      <c r="C218" s="14" t="s">
        <v>31</v>
      </c>
      <c r="D218" s="17">
        <v>160</v>
      </c>
      <c r="E218" s="17">
        <v>125</v>
      </c>
      <c r="F218" s="17">
        <v>220</v>
      </c>
      <c r="G218" s="17">
        <v>160</v>
      </c>
      <c r="H218" s="18">
        <v>75</v>
      </c>
      <c r="I218" s="19">
        <f t="shared" si="23"/>
        <v>0</v>
      </c>
      <c r="J218" s="20" t="s">
        <v>32</v>
      </c>
    </row>
    <row r="219" spans="1:10">
      <c r="A219" s="21">
        <v>45657</v>
      </c>
      <c r="B219" s="16" t="s">
        <v>441</v>
      </c>
      <c r="C219" s="14" t="s">
        <v>31</v>
      </c>
      <c r="D219" s="17">
        <v>54</v>
      </c>
      <c r="E219" s="17">
        <v>51.5</v>
      </c>
      <c r="F219" s="17">
        <v>61</v>
      </c>
      <c r="G219" s="17">
        <v>59.5</v>
      </c>
      <c r="H219" s="18">
        <v>650</v>
      </c>
      <c r="I219" s="19">
        <f t="shared" si="23"/>
        <v>3575</v>
      </c>
      <c r="J219" s="20" t="s">
        <v>30</v>
      </c>
    </row>
    <row r="220" spans="1:10">
      <c r="A220" s="21">
        <v>45657</v>
      </c>
      <c r="B220" s="16" t="s">
        <v>442</v>
      </c>
      <c r="C220" s="14" t="s">
        <v>31</v>
      </c>
      <c r="D220" s="17">
        <v>45</v>
      </c>
      <c r="E220" s="17">
        <v>42</v>
      </c>
      <c r="F220" s="17">
        <v>55</v>
      </c>
      <c r="G220" s="17">
        <v>48.4</v>
      </c>
      <c r="H220" s="18">
        <v>400</v>
      </c>
      <c r="I220" s="19">
        <f t="shared" si="23"/>
        <v>1359.9999999999995</v>
      </c>
      <c r="J220" s="20" t="s">
        <v>30</v>
      </c>
    </row>
    <row r="221" spans="1:10">
      <c r="A221" s="21">
        <v>45657</v>
      </c>
      <c r="B221" s="16" t="s">
        <v>443</v>
      </c>
      <c r="C221" s="14" t="s">
        <v>31</v>
      </c>
      <c r="D221" s="17">
        <v>26</v>
      </c>
      <c r="E221" s="17">
        <v>0.05</v>
      </c>
      <c r="F221" s="17">
        <v>70</v>
      </c>
      <c r="G221" s="17">
        <v>12</v>
      </c>
      <c r="H221" s="18">
        <v>25</v>
      </c>
      <c r="I221" s="19">
        <f t="shared" si="23"/>
        <v>-350</v>
      </c>
      <c r="J221" s="20" t="s">
        <v>88</v>
      </c>
    </row>
    <row r="222" spans="1:10">
      <c r="A222" s="46" t="s">
        <v>11</v>
      </c>
      <c r="B222" s="47"/>
      <c r="C222" s="47"/>
      <c r="D222" s="47"/>
      <c r="E222" s="47"/>
      <c r="F222" s="47"/>
      <c r="G222" s="47"/>
      <c r="H222" s="48"/>
      <c r="I222" s="11">
        <f>SUM(I4:I221)</f>
        <v>162611.25</v>
      </c>
    </row>
    <row r="223" spans="1:10" ht="15" customHeight="1"/>
  </sheetData>
  <mergeCells count="3">
    <mergeCell ref="A2:J2"/>
    <mergeCell ref="A222:H222"/>
    <mergeCell ref="A1:J1"/>
  </mergeCells>
  <conditionalFormatting sqref="I222">
    <cfRule type="cellIs" dxfId="3" priority="1" stopIfTrue="1" operator="lessThanOrEqual">
      <formula>0</formula>
    </cfRule>
  </conditionalFormatting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9"/>
  <sheetViews>
    <sheetView zoomScaleNormal="100" workbookViewId="0">
      <selection activeCell="K1" sqref="K1:K1048576"/>
    </sheetView>
  </sheetViews>
  <sheetFormatPr defaultRowHeight="14.4"/>
  <cols>
    <col min="1" max="1" width="9.77734375" style="8" bestFit="1" customWidth="1"/>
    <col min="2" max="2" width="22" customWidth="1"/>
    <col min="10" max="10" width="15.5546875" customWidth="1"/>
    <col min="11" max="11" width="14.6640625" style="38" customWidth="1"/>
    <col min="12" max="12" width="16.21875" bestFit="1" customWidth="1"/>
    <col min="14" max="14" width="8.88671875" customWidth="1"/>
  </cols>
  <sheetData>
    <row r="1" spans="1:15" ht="20.399999999999999" customHeight="1">
      <c r="A1" s="49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34"/>
    </row>
    <row r="2" spans="1:15" ht="15">
      <c r="A2" s="44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35"/>
    </row>
    <row r="3" spans="1:15" ht="57.6">
      <c r="A3" s="9" t="s">
        <v>1</v>
      </c>
      <c r="B3" s="10" t="s">
        <v>2</v>
      </c>
      <c r="C3" s="10" t="s">
        <v>3</v>
      </c>
      <c r="D3" s="10" t="s">
        <v>4</v>
      </c>
      <c r="E3" s="10" t="s">
        <v>6</v>
      </c>
      <c r="F3" s="10" t="s">
        <v>5</v>
      </c>
      <c r="G3" s="10" t="s">
        <v>7</v>
      </c>
      <c r="H3" s="10" t="s">
        <v>8</v>
      </c>
      <c r="I3" s="10" t="s">
        <v>9</v>
      </c>
      <c r="J3" s="10" t="s">
        <v>10</v>
      </c>
      <c r="K3" s="36"/>
      <c r="L3" s="24" t="s">
        <v>19</v>
      </c>
      <c r="M3" s="25" t="s">
        <v>20</v>
      </c>
      <c r="N3" s="25" t="s">
        <v>21</v>
      </c>
      <c r="O3" s="25" t="s">
        <v>22</v>
      </c>
    </row>
    <row r="4" spans="1:15">
      <c r="A4" s="21">
        <v>45628</v>
      </c>
      <c r="B4" s="16" t="s">
        <v>55</v>
      </c>
      <c r="C4" s="14" t="s">
        <v>29</v>
      </c>
      <c r="D4" s="15">
        <v>1570</v>
      </c>
      <c r="E4" s="15">
        <v>1555</v>
      </c>
      <c r="F4" s="15">
        <v>1600</v>
      </c>
      <c r="G4" s="15">
        <v>1585</v>
      </c>
      <c r="H4" s="18">
        <f>100000/D4</f>
        <v>63.694267515923563</v>
      </c>
      <c r="I4" s="19">
        <f t="shared" ref="I4:I62" si="0">(G4-D4)*H4</f>
        <v>955.41401273885344</v>
      </c>
      <c r="J4" s="20" t="s">
        <v>30</v>
      </c>
      <c r="K4"/>
      <c r="L4" s="22" t="s">
        <v>23</v>
      </c>
      <c r="M4" s="23">
        <v>102</v>
      </c>
      <c r="N4" s="23">
        <v>98932</v>
      </c>
      <c r="O4" s="26">
        <f>+M4/M7</f>
        <v>0.70344827586206893</v>
      </c>
    </row>
    <row r="5" spans="1:15">
      <c r="A5" s="21">
        <v>45628</v>
      </c>
      <c r="B5" s="16" t="s">
        <v>56</v>
      </c>
      <c r="C5" s="14" t="s">
        <v>31</v>
      </c>
      <c r="D5" s="14">
        <v>246</v>
      </c>
      <c r="E5" s="17">
        <v>243.5</v>
      </c>
      <c r="F5" s="17">
        <v>251</v>
      </c>
      <c r="G5" s="15">
        <v>243.5</v>
      </c>
      <c r="H5" s="18">
        <f t="shared" ref="H5:H9" si="1">100000/D5</f>
        <v>406.5040650406504</v>
      </c>
      <c r="I5" s="19">
        <f t="shared" si="0"/>
        <v>-1016.260162601626</v>
      </c>
      <c r="J5" s="20" t="s">
        <v>37</v>
      </c>
      <c r="K5"/>
      <c r="L5" s="22" t="s">
        <v>24</v>
      </c>
      <c r="M5" s="23">
        <v>0</v>
      </c>
      <c r="N5" s="23">
        <v>0</v>
      </c>
      <c r="O5" s="26">
        <f>+M5/M7</f>
        <v>0</v>
      </c>
    </row>
    <row r="6" spans="1:15">
      <c r="A6" s="21">
        <v>45628</v>
      </c>
      <c r="B6" s="16" t="s">
        <v>39</v>
      </c>
      <c r="C6" s="14" t="s">
        <v>31</v>
      </c>
      <c r="D6" s="17">
        <v>595</v>
      </c>
      <c r="E6" s="17">
        <v>590</v>
      </c>
      <c r="F6" s="17">
        <v>607</v>
      </c>
      <c r="G6" s="15">
        <v>602</v>
      </c>
      <c r="H6" s="18">
        <f t="shared" si="1"/>
        <v>168.0672268907563</v>
      </c>
      <c r="I6" s="19">
        <f t="shared" si="0"/>
        <v>1176.4705882352941</v>
      </c>
      <c r="J6" s="20" t="s">
        <v>30</v>
      </c>
      <c r="K6"/>
      <c r="L6" s="22" t="s">
        <v>25</v>
      </c>
      <c r="M6" s="23">
        <v>43</v>
      </c>
      <c r="N6" s="23">
        <v>-38077</v>
      </c>
      <c r="O6" s="26">
        <f>+M6/M7</f>
        <v>0.29655172413793102</v>
      </c>
    </row>
    <row r="7" spans="1:15">
      <c r="A7" s="21">
        <v>45628</v>
      </c>
      <c r="B7" s="16" t="s">
        <v>49</v>
      </c>
      <c r="C7" s="14" t="s">
        <v>31</v>
      </c>
      <c r="D7" s="17">
        <v>278.5</v>
      </c>
      <c r="E7" s="17">
        <v>276</v>
      </c>
      <c r="F7" s="17">
        <v>285</v>
      </c>
      <c r="G7" s="15">
        <v>281.7</v>
      </c>
      <c r="H7" s="18">
        <f t="shared" si="1"/>
        <v>359.06642728904848</v>
      </c>
      <c r="I7" s="19">
        <f t="shared" si="0"/>
        <v>1149.0125673249511</v>
      </c>
      <c r="J7" s="20" t="s">
        <v>30</v>
      </c>
      <c r="K7"/>
      <c r="L7" s="24" t="s">
        <v>26</v>
      </c>
      <c r="M7" s="27">
        <f>SUM(M4:M6)</f>
        <v>145</v>
      </c>
      <c r="N7" s="27">
        <f>SUM(N4:N6)</f>
        <v>60855</v>
      </c>
      <c r="O7" s="28">
        <f>SUM(O4:O6)</f>
        <v>1</v>
      </c>
    </row>
    <row r="8" spans="1:15">
      <c r="A8" s="21">
        <v>45628</v>
      </c>
      <c r="B8" s="16" t="s">
        <v>43</v>
      </c>
      <c r="C8" s="14" t="s">
        <v>31</v>
      </c>
      <c r="D8" s="17">
        <v>1685</v>
      </c>
      <c r="E8" s="17">
        <v>1670</v>
      </c>
      <c r="F8" s="17">
        <v>1710</v>
      </c>
      <c r="G8" s="15">
        <v>1670</v>
      </c>
      <c r="H8" s="18">
        <f t="shared" si="1"/>
        <v>59.347181008902076</v>
      </c>
      <c r="I8" s="19">
        <f t="shared" si="0"/>
        <v>-890.20771513353111</v>
      </c>
      <c r="J8" s="20" t="s">
        <v>37</v>
      </c>
      <c r="K8"/>
    </row>
    <row r="9" spans="1:15">
      <c r="A9" s="21">
        <v>45628</v>
      </c>
      <c r="B9" s="16" t="s">
        <v>57</v>
      </c>
      <c r="C9" s="14" t="s">
        <v>31</v>
      </c>
      <c r="D9" s="17">
        <v>211</v>
      </c>
      <c r="E9" s="17">
        <v>209</v>
      </c>
      <c r="F9" s="17">
        <v>215</v>
      </c>
      <c r="G9" s="15">
        <v>214</v>
      </c>
      <c r="H9" s="18">
        <f t="shared" si="1"/>
        <v>473.93364928909955</v>
      </c>
      <c r="I9" s="19">
        <f t="shared" si="0"/>
        <v>1421.8009478672986</v>
      </c>
      <c r="J9" s="20" t="s">
        <v>30</v>
      </c>
      <c r="K9"/>
    </row>
    <row r="10" spans="1:15">
      <c r="A10" s="21">
        <v>45629</v>
      </c>
      <c r="B10" s="16" t="s">
        <v>71</v>
      </c>
      <c r="C10" s="14" t="s">
        <v>29</v>
      </c>
      <c r="D10" s="15">
        <v>269</v>
      </c>
      <c r="E10" s="15">
        <v>266.5</v>
      </c>
      <c r="F10" s="15">
        <v>275</v>
      </c>
      <c r="G10" s="15">
        <v>269.39999999999998</v>
      </c>
      <c r="H10" s="18">
        <f>100000/D10</f>
        <v>371.74721189591077</v>
      </c>
      <c r="I10" s="19">
        <f t="shared" si="0"/>
        <v>148.69888475835586</v>
      </c>
      <c r="J10" s="20" t="s">
        <v>32</v>
      </c>
      <c r="K10"/>
    </row>
    <row r="11" spans="1:15">
      <c r="A11" s="21">
        <v>45629</v>
      </c>
      <c r="B11" s="16" t="s">
        <v>46</v>
      </c>
      <c r="C11" s="14" t="s">
        <v>31</v>
      </c>
      <c r="D11" s="14">
        <v>1394</v>
      </c>
      <c r="E11" s="17">
        <v>1380</v>
      </c>
      <c r="F11" s="17">
        <v>1425</v>
      </c>
      <c r="G11" s="15">
        <v>1412</v>
      </c>
      <c r="H11" s="18">
        <f t="shared" ref="H11:H16" si="2">100000/D11</f>
        <v>71.736011477761835</v>
      </c>
      <c r="I11" s="19">
        <f t="shared" si="0"/>
        <v>1291.2482065997131</v>
      </c>
      <c r="J11" s="20" t="s">
        <v>30</v>
      </c>
      <c r="K11"/>
    </row>
    <row r="12" spans="1:15">
      <c r="A12" s="21">
        <v>45629</v>
      </c>
      <c r="B12" s="16" t="s">
        <v>72</v>
      </c>
      <c r="C12" s="14" t="s">
        <v>31</v>
      </c>
      <c r="D12" s="17">
        <v>187</v>
      </c>
      <c r="E12" s="17">
        <v>185</v>
      </c>
      <c r="F12" s="17">
        <v>197</v>
      </c>
      <c r="G12" s="15">
        <v>188.8</v>
      </c>
      <c r="H12" s="18">
        <f t="shared" si="2"/>
        <v>534.75935828877004</v>
      </c>
      <c r="I12" s="19">
        <f t="shared" si="0"/>
        <v>962.56684491979217</v>
      </c>
      <c r="J12" s="20" t="s">
        <v>30</v>
      </c>
      <c r="K12"/>
    </row>
    <row r="13" spans="1:15">
      <c r="A13" s="21">
        <v>45629</v>
      </c>
      <c r="B13" s="16" t="s">
        <v>47</v>
      </c>
      <c r="C13" s="14" t="s">
        <v>31</v>
      </c>
      <c r="D13" s="17">
        <v>124.8</v>
      </c>
      <c r="E13" s="17">
        <v>123.5</v>
      </c>
      <c r="F13" s="17">
        <v>127</v>
      </c>
      <c r="G13" s="15">
        <v>124.9</v>
      </c>
      <c r="H13" s="18">
        <f t="shared" si="2"/>
        <v>801.28205128205127</v>
      </c>
      <c r="I13" s="19">
        <f t="shared" si="0"/>
        <v>80.12820512821196</v>
      </c>
      <c r="J13" s="20" t="s">
        <v>32</v>
      </c>
      <c r="K13"/>
    </row>
    <row r="14" spans="1:15">
      <c r="A14" s="21">
        <v>45629</v>
      </c>
      <c r="B14" s="16" t="s">
        <v>48</v>
      </c>
      <c r="C14" s="14" t="s">
        <v>31</v>
      </c>
      <c r="D14" s="17">
        <v>616</v>
      </c>
      <c r="E14" s="17">
        <v>610</v>
      </c>
      <c r="F14" s="17">
        <v>630</v>
      </c>
      <c r="G14" s="15">
        <v>622.5</v>
      </c>
      <c r="H14" s="18">
        <f t="shared" si="2"/>
        <v>162.33766233766235</v>
      </c>
      <c r="I14" s="19">
        <f t="shared" si="0"/>
        <v>1055.1948051948052</v>
      </c>
      <c r="J14" s="20" t="s">
        <v>30</v>
      </c>
      <c r="K14"/>
    </row>
    <row r="15" spans="1:15">
      <c r="A15" s="21">
        <v>45629</v>
      </c>
      <c r="B15" s="16" t="s">
        <v>38</v>
      </c>
      <c r="C15" s="14" t="s">
        <v>31</v>
      </c>
      <c r="D15" s="17">
        <v>4690</v>
      </c>
      <c r="E15" s="17">
        <v>4640</v>
      </c>
      <c r="F15" s="17">
        <v>4800</v>
      </c>
      <c r="G15" s="15">
        <v>4745</v>
      </c>
      <c r="H15" s="18">
        <f t="shared" si="2"/>
        <v>21.321961620469082</v>
      </c>
      <c r="I15" s="19">
        <f t="shared" si="0"/>
        <v>1172.7078891257995</v>
      </c>
      <c r="J15" s="20" t="s">
        <v>30</v>
      </c>
      <c r="K15"/>
    </row>
    <row r="16" spans="1:15">
      <c r="A16" s="21">
        <v>45629</v>
      </c>
      <c r="B16" s="16" t="s">
        <v>41</v>
      </c>
      <c r="C16" s="14" t="s">
        <v>31</v>
      </c>
      <c r="D16" s="17">
        <v>487</v>
      </c>
      <c r="E16" s="17">
        <v>482</v>
      </c>
      <c r="F16" s="17">
        <v>499</v>
      </c>
      <c r="G16" s="15">
        <v>491.5</v>
      </c>
      <c r="H16" s="18">
        <f t="shared" si="2"/>
        <v>205.3388090349076</v>
      </c>
      <c r="I16" s="19">
        <f t="shared" si="0"/>
        <v>924.02464065708421</v>
      </c>
      <c r="J16" s="20" t="s">
        <v>30</v>
      </c>
      <c r="K16"/>
    </row>
    <row r="17" spans="1:11">
      <c r="A17" s="21">
        <v>45630</v>
      </c>
      <c r="B17" s="16" t="s">
        <v>90</v>
      </c>
      <c r="C17" s="14" t="s">
        <v>29</v>
      </c>
      <c r="D17" s="15">
        <v>515</v>
      </c>
      <c r="E17" s="15">
        <v>510</v>
      </c>
      <c r="F17" s="15">
        <v>525</v>
      </c>
      <c r="G17" s="15">
        <v>510</v>
      </c>
      <c r="H17" s="18">
        <f>100000/D17</f>
        <v>194.17475728155341</v>
      </c>
      <c r="I17" s="19">
        <f t="shared" si="0"/>
        <v>-970.87378640776706</v>
      </c>
      <c r="J17" s="20" t="s">
        <v>37</v>
      </c>
      <c r="K17"/>
    </row>
    <row r="18" spans="1:11">
      <c r="A18" s="21">
        <v>45630</v>
      </c>
      <c r="B18" s="16" t="s">
        <v>91</v>
      </c>
      <c r="C18" s="14" t="s">
        <v>31</v>
      </c>
      <c r="D18" s="14">
        <v>82.9</v>
      </c>
      <c r="E18" s="17">
        <v>82</v>
      </c>
      <c r="F18" s="17">
        <v>84.5</v>
      </c>
      <c r="G18" s="15">
        <v>82</v>
      </c>
      <c r="H18" s="18">
        <f t="shared" ref="H18:H24" si="3">100000/D18</f>
        <v>1206.2726176115802</v>
      </c>
      <c r="I18" s="19">
        <f t="shared" si="0"/>
        <v>-1085.645355850429</v>
      </c>
      <c r="J18" s="20" t="s">
        <v>37</v>
      </c>
      <c r="K18"/>
    </row>
    <row r="19" spans="1:11">
      <c r="A19" s="21">
        <v>45630</v>
      </c>
      <c r="B19" s="16" t="s">
        <v>92</v>
      </c>
      <c r="C19" s="14" t="s">
        <v>31</v>
      </c>
      <c r="D19" s="17">
        <v>592</v>
      </c>
      <c r="E19" s="17">
        <v>587</v>
      </c>
      <c r="F19" s="17">
        <v>604</v>
      </c>
      <c r="G19" s="15">
        <v>601.5</v>
      </c>
      <c r="H19" s="18">
        <f t="shared" si="3"/>
        <v>168.91891891891891</v>
      </c>
      <c r="I19" s="19">
        <f t="shared" si="0"/>
        <v>1604.7297297297296</v>
      </c>
      <c r="J19" s="20" t="s">
        <v>30</v>
      </c>
      <c r="K19"/>
    </row>
    <row r="20" spans="1:11">
      <c r="A20" s="21">
        <v>45630</v>
      </c>
      <c r="B20" s="16" t="s">
        <v>93</v>
      </c>
      <c r="C20" s="14" t="s">
        <v>31</v>
      </c>
      <c r="D20" s="17">
        <v>530</v>
      </c>
      <c r="E20" s="17">
        <v>525</v>
      </c>
      <c r="F20" s="17">
        <v>540</v>
      </c>
      <c r="G20" s="15">
        <v>540</v>
      </c>
      <c r="H20" s="18">
        <f t="shared" si="3"/>
        <v>188.67924528301887</v>
      </c>
      <c r="I20" s="19">
        <f t="shared" si="0"/>
        <v>1886.7924528301887</v>
      </c>
      <c r="J20" s="20" t="s">
        <v>30</v>
      </c>
      <c r="K20"/>
    </row>
    <row r="21" spans="1:11">
      <c r="A21" s="21">
        <v>45630</v>
      </c>
      <c r="B21" s="16" t="s">
        <v>94</v>
      </c>
      <c r="C21" s="14" t="s">
        <v>31</v>
      </c>
      <c r="D21" s="17">
        <v>58.55</v>
      </c>
      <c r="E21" s="17">
        <v>58</v>
      </c>
      <c r="F21" s="17">
        <v>60</v>
      </c>
      <c r="G21" s="15">
        <v>58</v>
      </c>
      <c r="H21" s="18">
        <f t="shared" si="3"/>
        <v>1707.9419299743809</v>
      </c>
      <c r="I21" s="19">
        <f t="shared" si="0"/>
        <v>-939.3680614859046</v>
      </c>
      <c r="J21" s="20" t="s">
        <v>37</v>
      </c>
      <c r="K21"/>
    </row>
    <row r="22" spans="1:11">
      <c r="A22" s="21">
        <v>45630</v>
      </c>
      <c r="B22" s="16" t="s">
        <v>95</v>
      </c>
      <c r="C22" s="14" t="s">
        <v>31</v>
      </c>
      <c r="D22" s="17">
        <v>7680</v>
      </c>
      <c r="E22" s="17">
        <v>7600</v>
      </c>
      <c r="F22" s="17">
        <v>7800</v>
      </c>
      <c r="G22" s="15">
        <v>7656</v>
      </c>
      <c r="H22" s="18">
        <f t="shared" si="3"/>
        <v>13.020833333333334</v>
      </c>
      <c r="I22" s="19">
        <f t="shared" si="0"/>
        <v>-312.5</v>
      </c>
      <c r="J22" s="20" t="s">
        <v>96</v>
      </c>
      <c r="K22"/>
    </row>
    <row r="23" spans="1:11">
      <c r="A23" s="21">
        <v>45630</v>
      </c>
      <c r="B23" s="16" t="s">
        <v>97</v>
      </c>
      <c r="C23" s="14" t="s">
        <v>31</v>
      </c>
      <c r="D23" s="17">
        <v>846</v>
      </c>
      <c r="E23" s="17">
        <v>838</v>
      </c>
      <c r="F23" s="17">
        <v>860</v>
      </c>
      <c r="G23" s="15">
        <v>846.5</v>
      </c>
      <c r="H23" s="18">
        <f t="shared" si="3"/>
        <v>118.2033096926714</v>
      </c>
      <c r="I23" s="19">
        <f t="shared" si="0"/>
        <v>59.101654846335698</v>
      </c>
      <c r="J23" s="20" t="s">
        <v>32</v>
      </c>
      <c r="K23"/>
    </row>
    <row r="24" spans="1:11">
      <c r="A24" s="21">
        <v>45630</v>
      </c>
      <c r="B24" s="16" t="s">
        <v>98</v>
      </c>
      <c r="C24" s="14" t="s">
        <v>31</v>
      </c>
      <c r="D24" s="17">
        <v>148.4</v>
      </c>
      <c r="E24" s="17">
        <v>147</v>
      </c>
      <c r="F24" s="17">
        <v>151</v>
      </c>
      <c r="G24" s="15">
        <v>148.25</v>
      </c>
      <c r="H24" s="18">
        <f t="shared" si="3"/>
        <v>673.85444743935307</v>
      </c>
      <c r="I24" s="19">
        <f t="shared" si="0"/>
        <v>-101.07816711590679</v>
      </c>
      <c r="J24" s="20" t="s">
        <v>88</v>
      </c>
      <c r="K24"/>
    </row>
    <row r="25" spans="1:11">
      <c r="A25" s="21">
        <v>45631</v>
      </c>
      <c r="B25" s="16" t="s">
        <v>43</v>
      </c>
      <c r="C25" s="14" t="s">
        <v>29</v>
      </c>
      <c r="D25" s="15">
        <v>1754</v>
      </c>
      <c r="E25" s="15">
        <v>1788</v>
      </c>
      <c r="F25" s="15">
        <v>1738</v>
      </c>
      <c r="G25" s="15">
        <v>1775</v>
      </c>
      <c r="H25" s="18">
        <f>100000/D25</f>
        <v>57.012542759407069</v>
      </c>
      <c r="I25" s="19">
        <f t="shared" si="0"/>
        <v>1197.2633979475484</v>
      </c>
      <c r="J25" s="20" t="s">
        <v>30</v>
      </c>
      <c r="K25"/>
    </row>
    <row r="26" spans="1:11">
      <c r="A26" s="21">
        <v>45631</v>
      </c>
      <c r="B26" s="16" t="s">
        <v>116</v>
      </c>
      <c r="C26" s="14" t="s">
        <v>31</v>
      </c>
      <c r="D26" s="14">
        <v>1246</v>
      </c>
      <c r="E26" s="17">
        <v>1234</v>
      </c>
      <c r="F26" s="17">
        <v>1270</v>
      </c>
      <c r="G26" s="15">
        <v>1234</v>
      </c>
      <c r="H26" s="18">
        <f t="shared" ref="H26:H31" si="4">100000/D26</f>
        <v>80.256821829855539</v>
      </c>
      <c r="I26" s="19">
        <f t="shared" si="0"/>
        <v>-963.08186195826647</v>
      </c>
      <c r="J26" s="20" t="s">
        <v>37</v>
      </c>
      <c r="K26"/>
    </row>
    <row r="27" spans="1:11">
      <c r="A27" s="21">
        <v>45631</v>
      </c>
      <c r="B27" s="16" t="s">
        <v>117</v>
      </c>
      <c r="C27" s="14" t="s">
        <v>31</v>
      </c>
      <c r="D27" s="17">
        <v>5285</v>
      </c>
      <c r="E27" s="17">
        <v>5230</v>
      </c>
      <c r="F27" s="17">
        <v>5400</v>
      </c>
      <c r="G27" s="15">
        <v>5339</v>
      </c>
      <c r="H27" s="18">
        <f t="shared" si="4"/>
        <v>18.921475875118258</v>
      </c>
      <c r="I27" s="19">
        <f t="shared" si="0"/>
        <v>1021.7596972563859</v>
      </c>
      <c r="J27" s="20" t="s">
        <v>30</v>
      </c>
      <c r="K27"/>
    </row>
    <row r="28" spans="1:11">
      <c r="A28" s="21">
        <v>45631</v>
      </c>
      <c r="B28" s="16" t="s">
        <v>49</v>
      </c>
      <c r="C28" s="14" t="s">
        <v>31</v>
      </c>
      <c r="D28" s="17">
        <v>273</v>
      </c>
      <c r="E28" s="17">
        <v>270</v>
      </c>
      <c r="F28" s="17">
        <v>279</v>
      </c>
      <c r="G28" s="15">
        <v>277</v>
      </c>
      <c r="H28" s="18">
        <f t="shared" si="4"/>
        <v>366.30036630036631</v>
      </c>
      <c r="I28" s="19">
        <f t="shared" si="0"/>
        <v>1465.2014652014652</v>
      </c>
      <c r="J28" s="20" t="s">
        <v>30</v>
      </c>
      <c r="K28"/>
    </row>
    <row r="29" spans="1:11">
      <c r="A29" s="21">
        <v>45631</v>
      </c>
      <c r="B29" s="16" t="s">
        <v>118</v>
      </c>
      <c r="C29" s="14" t="s">
        <v>31</v>
      </c>
      <c r="D29" s="17">
        <v>181.3</v>
      </c>
      <c r="E29" s="17">
        <v>179.5</v>
      </c>
      <c r="F29" s="17">
        <v>185</v>
      </c>
      <c r="G29" s="15">
        <v>183.6</v>
      </c>
      <c r="H29" s="18">
        <f t="shared" si="4"/>
        <v>551.57198014340872</v>
      </c>
      <c r="I29" s="19">
        <f t="shared" si="0"/>
        <v>1268.6155543298307</v>
      </c>
      <c r="J29" s="20" t="s">
        <v>30</v>
      </c>
      <c r="K29"/>
    </row>
    <row r="30" spans="1:11">
      <c r="A30" s="21">
        <v>45631</v>
      </c>
      <c r="B30" s="16" t="s">
        <v>119</v>
      </c>
      <c r="C30" s="14" t="s">
        <v>31</v>
      </c>
      <c r="D30" s="17">
        <v>1328</v>
      </c>
      <c r="E30" s="17">
        <v>1315</v>
      </c>
      <c r="F30" s="17">
        <v>1355</v>
      </c>
      <c r="G30" s="15">
        <v>1350</v>
      </c>
      <c r="H30" s="18">
        <f t="shared" si="4"/>
        <v>75.301204819277103</v>
      </c>
      <c r="I30" s="19">
        <f t="shared" si="0"/>
        <v>1656.6265060240962</v>
      </c>
      <c r="J30" s="20" t="s">
        <v>30</v>
      </c>
      <c r="K30"/>
    </row>
    <row r="31" spans="1:11">
      <c r="A31" s="21">
        <v>45631</v>
      </c>
      <c r="B31" s="16" t="s">
        <v>120</v>
      </c>
      <c r="C31" s="14" t="s">
        <v>31</v>
      </c>
      <c r="D31" s="17">
        <v>942</v>
      </c>
      <c r="E31" s="17">
        <v>932</v>
      </c>
      <c r="F31" s="17">
        <v>960</v>
      </c>
      <c r="G31" s="15">
        <v>942.5</v>
      </c>
      <c r="H31" s="18">
        <f t="shared" si="4"/>
        <v>106.15711252653928</v>
      </c>
      <c r="I31" s="19">
        <f t="shared" si="0"/>
        <v>53.07855626326964</v>
      </c>
      <c r="J31" s="20" t="s">
        <v>32</v>
      </c>
      <c r="K31"/>
    </row>
    <row r="32" spans="1:11">
      <c r="A32" s="21">
        <v>45632</v>
      </c>
      <c r="B32" s="16" t="s">
        <v>136</v>
      </c>
      <c r="C32" s="14" t="s">
        <v>29</v>
      </c>
      <c r="D32" s="15">
        <v>550</v>
      </c>
      <c r="E32" s="15">
        <v>545</v>
      </c>
      <c r="F32" s="15">
        <v>561</v>
      </c>
      <c r="G32" s="15">
        <v>545</v>
      </c>
      <c r="H32" s="18">
        <f>100000/D32</f>
        <v>181.81818181818181</v>
      </c>
      <c r="I32" s="19">
        <f t="shared" si="0"/>
        <v>-909.09090909090901</v>
      </c>
      <c r="J32" s="20" t="s">
        <v>37</v>
      </c>
      <c r="K32"/>
    </row>
    <row r="33" spans="1:11">
      <c r="A33" s="21">
        <v>45632</v>
      </c>
      <c r="B33" s="16" t="s">
        <v>137</v>
      </c>
      <c r="C33" s="14" t="s">
        <v>31</v>
      </c>
      <c r="D33" s="14">
        <v>322</v>
      </c>
      <c r="E33" s="17">
        <v>319</v>
      </c>
      <c r="F33" s="17">
        <v>330</v>
      </c>
      <c r="G33" s="15">
        <v>326</v>
      </c>
      <c r="H33" s="18">
        <f t="shared" ref="H33:H40" si="5">100000/D33</f>
        <v>310.55900621118013</v>
      </c>
      <c r="I33" s="19">
        <f t="shared" si="0"/>
        <v>1242.2360248447205</v>
      </c>
      <c r="J33" s="20" t="s">
        <v>30</v>
      </c>
      <c r="K33"/>
    </row>
    <row r="34" spans="1:11">
      <c r="A34" s="21">
        <v>45632</v>
      </c>
      <c r="B34" s="16" t="s">
        <v>138</v>
      </c>
      <c r="C34" s="14" t="s">
        <v>31</v>
      </c>
      <c r="D34" s="17">
        <v>104</v>
      </c>
      <c r="E34" s="17">
        <v>103</v>
      </c>
      <c r="F34" s="17">
        <v>106.5</v>
      </c>
      <c r="G34" s="15">
        <v>104.1</v>
      </c>
      <c r="H34" s="18">
        <f t="shared" si="5"/>
        <v>961.53846153846155</v>
      </c>
      <c r="I34" s="19">
        <f t="shared" si="0"/>
        <v>96.153846153840689</v>
      </c>
      <c r="J34" s="20" t="s">
        <v>32</v>
      </c>
      <c r="K34"/>
    </row>
    <row r="35" spans="1:11">
      <c r="A35" s="21">
        <v>45632</v>
      </c>
      <c r="B35" s="16" t="s">
        <v>139</v>
      </c>
      <c r="C35" s="14" t="s">
        <v>31</v>
      </c>
      <c r="D35" s="17">
        <v>152.5</v>
      </c>
      <c r="E35" s="17">
        <v>151</v>
      </c>
      <c r="F35" s="17">
        <v>156</v>
      </c>
      <c r="G35" s="15">
        <v>154.30000000000001</v>
      </c>
      <c r="H35" s="18">
        <f t="shared" si="5"/>
        <v>655.73770491803282</v>
      </c>
      <c r="I35" s="19">
        <f t="shared" si="0"/>
        <v>1180.3278688524665</v>
      </c>
      <c r="J35" s="20" t="s">
        <v>30</v>
      </c>
      <c r="K35"/>
    </row>
    <row r="36" spans="1:11">
      <c r="A36" s="21">
        <v>45632</v>
      </c>
      <c r="B36" s="16" t="s">
        <v>47</v>
      </c>
      <c r="C36" s="14" t="s">
        <v>31</v>
      </c>
      <c r="D36" s="17">
        <v>129.80000000000001</v>
      </c>
      <c r="E36" s="17">
        <v>128.5</v>
      </c>
      <c r="F36" s="17">
        <v>133</v>
      </c>
      <c r="G36" s="15">
        <v>130.9</v>
      </c>
      <c r="H36" s="18">
        <f t="shared" si="5"/>
        <v>770.41602465331277</v>
      </c>
      <c r="I36" s="19">
        <f t="shared" si="0"/>
        <v>847.45762711863972</v>
      </c>
      <c r="J36" s="20" t="s">
        <v>30</v>
      </c>
      <c r="K36"/>
    </row>
    <row r="37" spans="1:11">
      <c r="A37" s="21">
        <v>45632</v>
      </c>
      <c r="B37" s="16" t="s">
        <v>140</v>
      </c>
      <c r="C37" s="14" t="s">
        <v>31</v>
      </c>
      <c r="D37" s="17">
        <v>1818.5</v>
      </c>
      <c r="E37" s="17">
        <v>1800</v>
      </c>
      <c r="F37" s="17">
        <v>1860</v>
      </c>
      <c r="G37" s="15">
        <v>1800</v>
      </c>
      <c r="H37" s="18">
        <f t="shared" si="5"/>
        <v>54.990376684080289</v>
      </c>
      <c r="I37" s="19">
        <f t="shared" si="0"/>
        <v>-1017.3219686554853</v>
      </c>
      <c r="J37" s="20" t="s">
        <v>37</v>
      </c>
      <c r="K37"/>
    </row>
    <row r="38" spans="1:11">
      <c r="A38" s="21">
        <v>45632</v>
      </c>
      <c r="B38" s="16" t="s">
        <v>141</v>
      </c>
      <c r="C38" s="14" t="s">
        <v>31</v>
      </c>
      <c r="D38" s="17">
        <v>457</v>
      </c>
      <c r="E38" s="17">
        <v>452</v>
      </c>
      <c r="F38" s="17">
        <v>468</v>
      </c>
      <c r="G38" s="15">
        <v>457.5</v>
      </c>
      <c r="H38" s="18">
        <f t="shared" si="5"/>
        <v>218.81838074398249</v>
      </c>
      <c r="I38" s="19">
        <f t="shared" si="0"/>
        <v>109.40919037199124</v>
      </c>
      <c r="J38" s="20" t="s">
        <v>32</v>
      </c>
      <c r="K38"/>
    </row>
    <row r="39" spans="1:11">
      <c r="A39" s="21">
        <v>45632</v>
      </c>
      <c r="B39" s="16" t="s">
        <v>142</v>
      </c>
      <c r="C39" s="14" t="s">
        <v>31</v>
      </c>
      <c r="D39" s="17">
        <v>462</v>
      </c>
      <c r="E39" s="17">
        <v>458</v>
      </c>
      <c r="F39" s="17">
        <v>472</v>
      </c>
      <c r="G39" s="15">
        <v>462.5</v>
      </c>
      <c r="H39" s="18">
        <f t="shared" si="5"/>
        <v>216.45021645021646</v>
      </c>
      <c r="I39" s="19">
        <f t="shared" si="0"/>
        <v>108.22510822510823</v>
      </c>
      <c r="J39" s="20" t="s">
        <v>32</v>
      </c>
      <c r="K39"/>
    </row>
    <row r="40" spans="1:11">
      <c r="A40" s="21">
        <v>45632</v>
      </c>
      <c r="B40" s="16" t="s">
        <v>143</v>
      </c>
      <c r="C40" s="14" t="s">
        <v>31</v>
      </c>
      <c r="D40" s="17">
        <v>512</v>
      </c>
      <c r="E40" s="17">
        <v>507</v>
      </c>
      <c r="F40" s="17">
        <v>524</v>
      </c>
      <c r="G40" s="15">
        <v>510</v>
      </c>
      <c r="H40" s="18">
        <f t="shared" si="5"/>
        <v>195.3125</v>
      </c>
      <c r="I40" s="19">
        <f t="shared" si="0"/>
        <v>-390.625</v>
      </c>
      <c r="J40" s="20" t="s">
        <v>88</v>
      </c>
      <c r="K40"/>
    </row>
    <row r="41" spans="1:11">
      <c r="A41" s="21">
        <v>45635</v>
      </c>
      <c r="B41" s="16" t="s">
        <v>160</v>
      </c>
      <c r="C41" s="14" t="s">
        <v>29</v>
      </c>
      <c r="D41" s="15">
        <v>1000</v>
      </c>
      <c r="E41" s="15">
        <v>990</v>
      </c>
      <c r="F41" s="15">
        <v>1020</v>
      </c>
      <c r="G41" s="15">
        <v>1011</v>
      </c>
      <c r="H41" s="18">
        <f>100000/D41</f>
        <v>100</v>
      </c>
      <c r="I41" s="19">
        <f t="shared" si="0"/>
        <v>1100</v>
      </c>
      <c r="J41" s="20" t="s">
        <v>30</v>
      </c>
      <c r="K41"/>
    </row>
    <row r="42" spans="1:11">
      <c r="A42" s="21">
        <v>45635</v>
      </c>
      <c r="B42" s="16" t="s">
        <v>161</v>
      </c>
      <c r="C42" s="14" t="s">
        <v>31</v>
      </c>
      <c r="D42" s="14">
        <v>147.4</v>
      </c>
      <c r="E42" s="17">
        <v>146</v>
      </c>
      <c r="F42" s="17">
        <v>150</v>
      </c>
      <c r="G42" s="15">
        <v>146</v>
      </c>
      <c r="H42" s="18">
        <f t="shared" ref="H42:H45" si="6">100000/D42</f>
        <v>678.42605156037985</v>
      </c>
      <c r="I42" s="19">
        <f t="shared" si="0"/>
        <v>-949.79647218453567</v>
      </c>
      <c r="J42" s="20" t="s">
        <v>37</v>
      </c>
      <c r="K42"/>
    </row>
    <row r="43" spans="1:11">
      <c r="A43" s="21">
        <v>45635</v>
      </c>
      <c r="B43" s="16" t="s">
        <v>162</v>
      </c>
      <c r="C43" s="14" t="s">
        <v>31</v>
      </c>
      <c r="D43" s="17">
        <v>401</v>
      </c>
      <c r="E43" s="17">
        <v>397</v>
      </c>
      <c r="F43" s="17">
        <v>410</v>
      </c>
      <c r="G43" s="15">
        <v>408</v>
      </c>
      <c r="H43" s="18">
        <f t="shared" si="6"/>
        <v>249.37655860349128</v>
      </c>
      <c r="I43" s="19">
        <f t="shared" si="0"/>
        <v>1745.6359102244389</v>
      </c>
      <c r="J43" s="20" t="s">
        <v>30</v>
      </c>
      <c r="K43"/>
    </row>
    <row r="44" spans="1:11">
      <c r="A44" s="21">
        <v>45635</v>
      </c>
      <c r="B44" s="16" t="s">
        <v>117</v>
      </c>
      <c r="C44" s="14" t="s">
        <v>31</v>
      </c>
      <c r="D44" s="17">
        <v>5200</v>
      </c>
      <c r="E44" s="17">
        <v>5150</v>
      </c>
      <c r="F44" s="17">
        <v>5300</v>
      </c>
      <c r="G44" s="15">
        <v>5205</v>
      </c>
      <c r="H44" s="18">
        <f t="shared" si="6"/>
        <v>19.23076923076923</v>
      </c>
      <c r="I44" s="19">
        <f t="shared" si="0"/>
        <v>96.153846153846146</v>
      </c>
      <c r="J44" s="20" t="s">
        <v>32</v>
      </c>
      <c r="K44"/>
    </row>
    <row r="45" spans="1:11">
      <c r="A45" s="21">
        <v>45635</v>
      </c>
      <c r="B45" s="16" t="s">
        <v>163</v>
      </c>
      <c r="C45" s="14" t="s">
        <v>31</v>
      </c>
      <c r="D45" s="17">
        <v>1274</v>
      </c>
      <c r="E45" s="17">
        <v>1260</v>
      </c>
      <c r="F45" s="17">
        <v>1300</v>
      </c>
      <c r="G45" s="15">
        <v>1275</v>
      </c>
      <c r="H45" s="18">
        <f t="shared" si="6"/>
        <v>78.492935635792776</v>
      </c>
      <c r="I45" s="19">
        <f t="shared" si="0"/>
        <v>78.492935635792776</v>
      </c>
      <c r="J45" s="20" t="s">
        <v>32</v>
      </c>
      <c r="K45"/>
    </row>
    <row r="46" spans="1:11">
      <c r="A46" s="21">
        <v>45636</v>
      </c>
      <c r="B46" s="16" t="s">
        <v>193</v>
      </c>
      <c r="C46" s="14" t="s">
        <v>29</v>
      </c>
      <c r="D46" s="15">
        <v>362.5</v>
      </c>
      <c r="E46" s="15">
        <v>359</v>
      </c>
      <c r="F46" s="15">
        <v>370</v>
      </c>
      <c r="G46" s="15">
        <v>359</v>
      </c>
      <c r="H46" s="18">
        <f>100000/D46</f>
        <v>275.86206896551727</v>
      </c>
      <c r="I46" s="19">
        <f t="shared" si="0"/>
        <v>-965.51724137931046</v>
      </c>
      <c r="J46" s="20" t="s">
        <v>37</v>
      </c>
      <c r="K46"/>
    </row>
    <row r="47" spans="1:11">
      <c r="A47" s="21">
        <v>45636</v>
      </c>
      <c r="B47" s="16" t="s">
        <v>194</v>
      </c>
      <c r="C47" s="14" t="s">
        <v>29</v>
      </c>
      <c r="D47" s="14">
        <v>187</v>
      </c>
      <c r="E47" s="17">
        <v>185</v>
      </c>
      <c r="F47" s="17">
        <v>191</v>
      </c>
      <c r="G47" s="15">
        <v>187.1</v>
      </c>
      <c r="H47" s="18">
        <f t="shared" ref="H47:H52" si="7">100000/D47</f>
        <v>534.75935828877004</v>
      </c>
      <c r="I47" s="19">
        <f t="shared" si="0"/>
        <v>53.475935828873965</v>
      </c>
      <c r="J47" s="20" t="s">
        <v>32</v>
      </c>
      <c r="K47"/>
    </row>
    <row r="48" spans="1:11">
      <c r="A48" s="21">
        <v>45636</v>
      </c>
      <c r="B48" s="16" t="s">
        <v>195</v>
      </c>
      <c r="C48" s="14" t="s">
        <v>31</v>
      </c>
      <c r="D48" s="17">
        <v>246.5</v>
      </c>
      <c r="E48" s="17">
        <v>244</v>
      </c>
      <c r="F48" s="17">
        <v>252</v>
      </c>
      <c r="G48" s="15">
        <v>248.35</v>
      </c>
      <c r="H48" s="18">
        <f t="shared" si="7"/>
        <v>405.67951318458415</v>
      </c>
      <c r="I48" s="19">
        <f t="shared" si="0"/>
        <v>750.50709939147839</v>
      </c>
      <c r="J48" s="20" t="s">
        <v>30</v>
      </c>
      <c r="K48"/>
    </row>
    <row r="49" spans="1:11">
      <c r="A49" s="21">
        <v>45636</v>
      </c>
      <c r="B49" s="16" t="s">
        <v>196</v>
      </c>
      <c r="C49" s="14" t="s">
        <v>31</v>
      </c>
      <c r="D49" s="17">
        <v>366</v>
      </c>
      <c r="E49" s="17">
        <v>362</v>
      </c>
      <c r="F49" s="17">
        <v>374</v>
      </c>
      <c r="G49" s="15">
        <v>362</v>
      </c>
      <c r="H49" s="18">
        <f t="shared" si="7"/>
        <v>273.22404371584702</v>
      </c>
      <c r="I49" s="19">
        <f t="shared" si="0"/>
        <v>-1092.8961748633881</v>
      </c>
      <c r="J49" s="20" t="s">
        <v>37</v>
      </c>
      <c r="K49"/>
    </row>
    <row r="50" spans="1:11">
      <c r="A50" s="21">
        <v>45636</v>
      </c>
      <c r="B50" s="16" t="s">
        <v>197</v>
      </c>
      <c r="C50" s="14" t="s">
        <v>31</v>
      </c>
      <c r="D50" s="17">
        <v>574</v>
      </c>
      <c r="E50" s="17">
        <v>569</v>
      </c>
      <c r="F50" s="17">
        <v>588</v>
      </c>
      <c r="G50" s="15">
        <v>584</v>
      </c>
      <c r="H50" s="18">
        <f t="shared" si="7"/>
        <v>174.21602787456445</v>
      </c>
      <c r="I50" s="19">
        <f t="shared" si="0"/>
        <v>1742.1602787456445</v>
      </c>
      <c r="J50" s="20" t="s">
        <v>30</v>
      </c>
      <c r="K50"/>
    </row>
    <row r="51" spans="1:11">
      <c r="A51" s="21">
        <v>45636</v>
      </c>
      <c r="B51" s="16" t="s">
        <v>198</v>
      </c>
      <c r="C51" s="14" t="s">
        <v>31</v>
      </c>
      <c r="D51" s="17">
        <v>1634</v>
      </c>
      <c r="E51" s="17">
        <v>1618</v>
      </c>
      <c r="F51" s="17">
        <v>1670</v>
      </c>
      <c r="G51" s="15">
        <v>1649.9</v>
      </c>
      <c r="H51" s="18">
        <f t="shared" si="7"/>
        <v>61.199510403916769</v>
      </c>
      <c r="I51" s="19">
        <f t="shared" si="0"/>
        <v>973.07221542228217</v>
      </c>
      <c r="J51" s="20" t="s">
        <v>30</v>
      </c>
      <c r="K51"/>
    </row>
    <row r="52" spans="1:11">
      <c r="A52" s="21">
        <v>45636</v>
      </c>
      <c r="B52" s="16" t="s">
        <v>56</v>
      </c>
      <c r="C52" s="14" t="s">
        <v>31</v>
      </c>
      <c r="D52" s="17">
        <v>253.4</v>
      </c>
      <c r="E52" s="17">
        <v>251</v>
      </c>
      <c r="F52" s="17">
        <v>259</v>
      </c>
      <c r="G52" s="15">
        <v>255.8</v>
      </c>
      <c r="H52" s="18">
        <f t="shared" si="7"/>
        <v>394.63299131807418</v>
      </c>
      <c r="I52" s="19">
        <f t="shared" si="0"/>
        <v>947.11917916338029</v>
      </c>
      <c r="J52" s="20" t="s">
        <v>30</v>
      </c>
      <c r="K52"/>
    </row>
    <row r="53" spans="1:11">
      <c r="A53" s="21">
        <v>45637</v>
      </c>
      <c r="B53" s="16" t="s">
        <v>214</v>
      </c>
      <c r="C53" s="14" t="s">
        <v>29</v>
      </c>
      <c r="D53" s="15">
        <v>2105</v>
      </c>
      <c r="E53" s="15">
        <v>2085</v>
      </c>
      <c r="F53" s="15">
        <v>2150</v>
      </c>
      <c r="G53" s="15">
        <v>2085</v>
      </c>
      <c r="H53" s="18">
        <f>100000/D53</f>
        <v>47.505938242280287</v>
      </c>
      <c r="I53" s="19">
        <f t="shared" si="0"/>
        <v>-950.11876484560571</v>
      </c>
      <c r="J53" s="20" t="s">
        <v>37</v>
      </c>
      <c r="K53"/>
    </row>
    <row r="54" spans="1:11">
      <c r="A54" s="21">
        <v>45637</v>
      </c>
      <c r="B54" s="16" t="s">
        <v>215</v>
      </c>
      <c r="C54" s="14" t="s">
        <v>31</v>
      </c>
      <c r="D54" s="14">
        <v>505</v>
      </c>
      <c r="E54" s="17">
        <v>500</v>
      </c>
      <c r="F54" s="17">
        <v>515</v>
      </c>
      <c r="G54" s="15">
        <v>515</v>
      </c>
      <c r="H54" s="18">
        <f t="shared" ref="H54:H58" si="8">100000/D54</f>
        <v>198.01980198019803</v>
      </c>
      <c r="I54" s="19">
        <f t="shared" si="0"/>
        <v>1980.1980198019803</v>
      </c>
      <c r="J54" s="20" t="s">
        <v>30</v>
      </c>
      <c r="K54"/>
    </row>
    <row r="55" spans="1:11">
      <c r="A55" s="21">
        <v>45637</v>
      </c>
      <c r="B55" s="16" t="s">
        <v>216</v>
      </c>
      <c r="C55" s="14" t="s">
        <v>31</v>
      </c>
      <c r="D55" s="17">
        <v>225.6</v>
      </c>
      <c r="E55" s="17">
        <v>223.8</v>
      </c>
      <c r="F55" s="17">
        <v>231</v>
      </c>
      <c r="G55" s="15">
        <v>227.8</v>
      </c>
      <c r="H55" s="18">
        <f t="shared" si="8"/>
        <v>443.26241134751774</v>
      </c>
      <c r="I55" s="19">
        <f t="shared" si="0"/>
        <v>975.17730496454658</v>
      </c>
      <c r="J55" s="20" t="s">
        <v>30</v>
      </c>
      <c r="K55"/>
    </row>
    <row r="56" spans="1:11">
      <c r="A56" s="21">
        <v>45637</v>
      </c>
      <c r="B56" s="16" t="s">
        <v>217</v>
      </c>
      <c r="C56" s="14" t="s">
        <v>31</v>
      </c>
      <c r="D56" s="17">
        <v>448</v>
      </c>
      <c r="E56" s="17">
        <v>444</v>
      </c>
      <c r="F56" s="17">
        <v>457</v>
      </c>
      <c r="G56" s="15">
        <v>444</v>
      </c>
      <c r="H56" s="18">
        <f t="shared" si="8"/>
        <v>223.21428571428572</v>
      </c>
      <c r="I56" s="19">
        <f t="shared" si="0"/>
        <v>-892.85714285714289</v>
      </c>
      <c r="J56" s="20" t="s">
        <v>37</v>
      </c>
      <c r="K56"/>
    </row>
    <row r="57" spans="1:11">
      <c r="A57" s="21">
        <v>45637</v>
      </c>
      <c r="B57" s="16" t="s">
        <v>218</v>
      </c>
      <c r="C57" s="14" t="s">
        <v>31</v>
      </c>
      <c r="D57" s="17">
        <v>7170</v>
      </c>
      <c r="E57" s="17">
        <v>7100</v>
      </c>
      <c r="F57" s="17">
        <v>7300</v>
      </c>
      <c r="G57" s="15">
        <v>7300</v>
      </c>
      <c r="H57" s="18">
        <f t="shared" si="8"/>
        <v>13.947001394700139</v>
      </c>
      <c r="I57" s="19">
        <f t="shared" si="0"/>
        <v>1813.1101813110181</v>
      </c>
      <c r="J57" s="20" t="s">
        <v>30</v>
      </c>
      <c r="K57"/>
    </row>
    <row r="58" spans="1:11">
      <c r="A58" s="21">
        <v>45637</v>
      </c>
      <c r="B58" s="16" t="s">
        <v>219</v>
      </c>
      <c r="C58" s="14" t="s">
        <v>31</v>
      </c>
      <c r="D58" s="17">
        <v>4530</v>
      </c>
      <c r="E58" s="17">
        <v>4490</v>
      </c>
      <c r="F58" s="17">
        <v>4640</v>
      </c>
      <c r="G58" s="15">
        <v>4535</v>
      </c>
      <c r="H58" s="18">
        <f t="shared" si="8"/>
        <v>22.075055187637968</v>
      </c>
      <c r="I58" s="19">
        <f t="shared" si="0"/>
        <v>110.37527593818984</v>
      </c>
      <c r="J58" s="20" t="s">
        <v>32</v>
      </c>
      <c r="K58"/>
    </row>
    <row r="59" spans="1:11">
      <c r="A59" s="21">
        <v>45638</v>
      </c>
      <c r="B59" s="16" t="s">
        <v>236</v>
      </c>
      <c r="C59" s="14" t="s">
        <v>29</v>
      </c>
      <c r="D59" s="15">
        <v>1354</v>
      </c>
      <c r="E59" s="15">
        <v>1340</v>
      </c>
      <c r="F59" s="15">
        <v>1380</v>
      </c>
      <c r="G59" s="15">
        <v>1340</v>
      </c>
      <c r="H59" s="18">
        <f>100000/D59</f>
        <v>73.85524372230428</v>
      </c>
      <c r="I59" s="19">
        <f t="shared" si="0"/>
        <v>-1033.9734121122599</v>
      </c>
      <c r="J59" s="20" t="s">
        <v>37</v>
      </c>
      <c r="K59"/>
    </row>
    <row r="60" spans="1:11">
      <c r="A60" s="21">
        <v>45638</v>
      </c>
      <c r="B60" s="16" t="s">
        <v>197</v>
      </c>
      <c r="C60" s="14" t="s">
        <v>31</v>
      </c>
      <c r="D60" s="14">
        <v>603</v>
      </c>
      <c r="E60" s="17">
        <v>597</v>
      </c>
      <c r="F60" s="17">
        <v>615</v>
      </c>
      <c r="G60" s="15">
        <v>614</v>
      </c>
      <c r="H60" s="18">
        <f t="shared" ref="H60:H62" si="9">100000/D60</f>
        <v>165.8374792703151</v>
      </c>
      <c r="I60" s="19">
        <f t="shared" si="0"/>
        <v>1824.2122719734662</v>
      </c>
      <c r="J60" s="20" t="s">
        <v>30</v>
      </c>
      <c r="K60"/>
    </row>
    <row r="61" spans="1:11">
      <c r="A61" s="21">
        <v>45638</v>
      </c>
      <c r="B61" s="16" t="s">
        <v>116</v>
      </c>
      <c r="C61" s="14" t="s">
        <v>31</v>
      </c>
      <c r="D61" s="17">
        <v>1272</v>
      </c>
      <c r="E61" s="17">
        <v>1260</v>
      </c>
      <c r="F61" s="17">
        <v>1296</v>
      </c>
      <c r="G61" s="15">
        <v>1260</v>
      </c>
      <c r="H61" s="18">
        <f t="shared" si="9"/>
        <v>78.616352201257868</v>
      </c>
      <c r="I61" s="19">
        <f t="shared" si="0"/>
        <v>-943.39622641509436</v>
      </c>
      <c r="J61" s="20" t="s">
        <v>37</v>
      </c>
      <c r="K61"/>
    </row>
    <row r="62" spans="1:11">
      <c r="A62" s="21">
        <v>45638</v>
      </c>
      <c r="B62" s="16" t="s">
        <v>237</v>
      </c>
      <c r="C62" s="14" t="s">
        <v>31</v>
      </c>
      <c r="D62" s="17">
        <v>860</v>
      </c>
      <c r="E62" s="17">
        <v>850</v>
      </c>
      <c r="F62" s="17">
        <v>880</v>
      </c>
      <c r="G62" s="15">
        <v>876</v>
      </c>
      <c r="H62" s="18">
        <f t="shared" si="9"/>
        <v>116.27906976744185</v>
      </c>
      <c r="I62" s="19">
        <f t="shared" si="0"/>
        <v>1860.4651162790697</v>
      </c>
      <c r="J62" s="20" t="s">
        <v>30</v>
      </c>
      <c r="K62"/>
    </row>
    <row r="63" spans="1:11">
      <c r="A63" s="21">
        <v>45639</v>
      </c>
      <c r="B63" s="16" t="s">
        <v>250</v>
      </c>
      <c r="C63" s="14" t="s">
        <v>34</v>
      </c>
      <c r="D63" s="15">
        <v>576</v>
      </c>
      <c r="E63" s="15">
        <v>581</v>
      </c>
      <c r="F63" s="15">
        <v>565</v>
      </c>
      <c r="G63" s="15">
        <v>575.6</v>
      </c>
      <c r="H63" s="18">
        <f>100000/D63</f>
        <v>173.61111111111111</v>
      </c>
      <c r="I63" s="19">
        <f>(D63-G63)*H63</f>
        <v>69.444444444440492</v>
      </c>
      <c r="J63" s="20" t="s">
        <v>32</v>
      </c>
      <c r="K63"/>
    </row>
    <row r="64" spans="1:11">
      <c r="A64" s="21">
        <v>45639</v>
      </c>
      <c r="B64" s="16" t="s">
        <v>251</v>
      </c>
      <c r="C64" s="14" t="s">
        <v>29</v>
      </c>
      <c r="D64" s="14">
        <v>782</v>
      </c>
      <c r="E64" s="17">
        <v>774</v>
      </c>
      <c r="F64" s="17">
        <v>796</v>
      </c>
      <c r="G64" s="15">
        <v>774</v>
      </c>
      <c r="H64" s="18">
        <f t="shared" ref="H64:H68" si="10">100000/D64</f>
        <v>127.8772378516624</v>
      </c>
      <c r="I64" s="19">
        <f t="shared" ref="I64:I116" si="11">(G64-D64)*H64</f>
        <v>-1023.0179028132992</v>
      </c>
      <c r="J64" s="20" t="s">
        <v>37</v>
      </c>
      <c r="K64"/>
    </row>
    <row r="65" spans="1:11">
      <c r="A65" s="21">
        <v>45639</v>
      </c>
      <c r="B65" s="16" t="s">
        <v>252</v>
      </c>
      <c r="C65" s="14" t="s">
        <v>31</v>
      </c>
      <c r="D65" s="17">
        <v>1046</v>
      </c>
      <c r="E65" s="17">
        <v>1036</v>
      </c>
      <c r="F65" s="17">
        <v>1066</v>
      </c>
      <c r="G65" s="15">
        <v>1062</v>
      </c>
      <c r="H65" s="18">
        <f t="shared" si="10"/>
        <v>95.602294455066925</v>
      </c>
      <c r="I65" s="19">
        <f t="shared" si="11"/>
        <v>1529.6367112810708</v>
      </c>
      <c r="J65" s="20" t="s">
        <v>30</v>
      </c>
      <c r="K65"/>
    </row>
    <row r="66" spans="1:11">
      <c r="A66" s="21">
        <v>45639</v>
      </c>
      <c r="B66" s="16" t="s">
        <v>253</v>
      </c>
      <c r="C66" s="14" t="s">
        <v>31</v>
      </c>
      <c r="D66" s="17">
        <v>387</v>
      </c>
      <c r="E66" s="17">
        <v>383</v>
      </c>
      <c r="F66" s="17">
        <v>395</v>
      </c>
      <c r="G66" s="15">
        <v>387.1</v>
      </c>
      <c r="H66" s="18">
        <f t="shared" si="10"/>
        <v>258.39793281653749</v>
      </c>
      <c r="I66" s="19">
        <f t="shared" si="11"/>
        <v>25.839793281659624</v>
      </c>
      <c r="J66" s="20" t="s">
        <v>32</v>
      </c>
      <c r="K66"/>
    </row>
    <row r="67" spans="1:11">
      <c r="A67" s="21">
        <v>45639</v>
      </c>
      <c r="B67" s="16" t="s">
        <v>254</v>
      </c>
      <c r="C67" s="14" t="s">
        <v>31</v>
      </c>
      <c r="D67" s="17">
        <v>767</v>
      </c>
      <c r="E67" s="17">
        <v>760</v>
      </c>
      <c r="F67" s="17">
        <v>782</v>
      </c>
      <c r="G67" s="15">
        <v>774.8</v>
      </c>
      <c r="H67" s="18">
        <f t="shared" si="10"/>
        <v>130.3780964797914</v>
      </c>
      <c r="I67" s="19">
        <f t="shared" si="11"/>
        <v>1016.949152542367</v>
      </c>
      <c r="J67" s="20" t="s">
        <v>30</v>
      </c>
      <c r="K67"/>
    </row>
    <row r="68" spans="1:11">
      <c r="A68" s="21">
        <v>45639</v>
      </c>
      <c r="B68" s="16" t="s">
        <v>255</v>
      </c>
      <c r="C68" s="14" t="s">
        <v>31</v>
      </c>
      <c r="D68" s="17">
        <v>822</v>
      </c>
      <c r="E68" s="17">
        <v>814</v>
      </c>
      <c r="F68" s="17">
        <v>840</v>
      </c>
      <c r="G68" s="15">
        <v>839</v>
      </c>
      <c r="H68" s="18">
        <f t="shared" si="10"/>
        <v>121.65450121654501</v>
      </c>
      <c r="I68" s="19">
        <f t="shared" si="11"/>
        <v>2068.1265206812654</v>
      </c>
      <c r="J68" s="20" t="s">
        <v>30</v>
      </c>
      <c r="K68"/>
    </row>
    <row r="69" spans="1:11">
      <c r="A69" s="21">
        <v>45642</v>
      </c>
      <c r="B69" s="16" t="s">
        <v>236</v>
      </c>
      <c r="C69" s="14" t="s">
        <v>29</v>
      </c>
      <c r="D69" s="15">
        <v>1363</v>
      </c>
      <c r="E69" s="15">
        <v>1350</v>
      </c>
      <c r="F69" s="15">
        <v>1396</v>
      </c>
      <c r="G69" s="15">
        <v>1350</v>
      </c>
      <c r="H69" s="18">
        <f>100000/D69</f>
        <v>73.367571533382247</v>
      </c>
      <c r="I69" s="19">
        <f t="shared" si="11"/>
        <v>-953.77842993396916</v>
      </c>
      <c r="J69" s="20" t="s">
        <v>37</v>
      </c>
      <c r="K69"/>
    </row>
    <row r="70" spans="1:11">
      <c r="A70" s="21">
        <v>45642</v>
      </c>
      <c r="B70" s="16" t="s">
        <v>271</v>
      </c>
      <c r="C70" s="14" t="s">
        <v>31</v>
      </c>
      <c r="D70" s="14">
        <v>380</v>
      </c>
      <c r="E70" s="17">
        <v>376</v>
      </c>
      <c r="F70" s="17">
        <v>388</v>
      </c>
      <c r="G70" s="15">
        <v>385</v>
      </c>
      <c r="H70" s="18">
        <f t="shared" ref="H70:H77" si="12">100000/D70</f>
        <v>263.15789473684208</v>
      </c>
      <c r="I70" s="19">
        <f t="shared" si="11"/>
        <v>1315.7894736842104</v>
      </c>
      <c r="J70" s="20" t="s">
        <v>30</v>
      </c>
      <c r="K70"/>
    </row>
    <row r="71" spans="1:11">
      <c r="A71" s="21">
        <v>45642</v>
      </c>
      <c r="B71" s="16" t="s">
        <v>272</v>
      </c>
      <c r="C71" s="14" t="s">
        <v>31</v>
      </c>
      <c r="D71" s="17">
        <v>1221</v>
      </c>
      <c r="E71" s="17">
        <v>1209</v>
      </c>
      <c r="F71" s="17">
        <v>1250</v>
      </c>
      <c r="G71" s="15">
        <v>1244</v>
      </c>
      <c r="H71" s="18">
        <f t="shared" si="12"/>
        <v>81.900081900081901</v>
      </c>
      <c r="I71" s="19">
        <f t="shared" si="11"/>
        <v>1883.7018837018836</v>
      </c>
      <c r="J71" s="20" t="s">
        <v>30</v>
      </c>
      <c r="K71"/>
    </row>
    <row r="72" spans="1:11">
      <c r="A72" s="21">
        <v>45642</v>
      </c>
      <c r="B72" s="16" t="s">
        <v>46</v>
      </c>
      <c r="C72" s="14" t="s">
        <v>31</v>
      </c>
      <c r="D72" s="17">
        <v>1543</v>
      </c>
      <c r="E72" s="17">
        <v>1528</v>
      </c>
      <c r="F72" s="17">
        <v>1575</v>
      </c>
      <c r="G72" s="15">
        <v>1544</v>
      </c>
      <c r="H72" s="18">
        <f t="shared" si="12"/>
        <v>64.808813998703826</v>
      </c>
      <c r="I72" s="19">
        <f t="shared" si="11"/>
        <v>64.808813998703826</v>
      </c>
      <c r="J72" s="20" t="s">
        <v>32</v>
      </c>
      <c r="K72"/>
    </row>
    <row r="73" spans="1:11">
      <c r="A73" s="21">
        <v>45642</v>
      </c>
      <c r="B73" s="16" t="s">
        <v>56</v>
      </c>
      <c r="C73" s="14" t="s">
        <v>31</v>
      </c>
      <c r="D73" s="17">
        <v>250.5</v>
      </c>
      <c r="E73" s="17">
        <v>248</v>
      </c>
      <c r="F73" s="17">
        <v>256</v>
      </c>
      <c r="G73" s="15">
        <v>248</v>
      </c>
      <c r="H73" s="18">
        <f t="shared" si="12"/>
        <v>399.20159680638722</v>
      </c>
      <c r="I73" s="19">
        <f t="shared" si="11"/>
        <v>-998.00399201596804</v>
      </c>
      <c r="J73" s="20" t="s">
        <v>37</v>
      </c>
      <c r="K73"/>
    </row>
    <row r="74" spans="1:11">
      <c r="A74" s="21">
        <v>45642</v>
      </c>
      <c r="B74" s="16" t="s">
        <v>273</v>
      </c>
      <c r="C74" s="14" t="s">
        <v>31</v>
      </c>
      <c r="D74" s="17">
        <v>692</v>
      </c>
      <c r="E74" s="17">
        <v>686</v>
      </c>
      <c r="F74" s="17">
        <v>704</v>
      </c>
      <c r="G74" s="15">
        <v>686</v>
      </c>
      <c r="H74" s="18">
        <f t="shared" si="12"/>
        <v>144.50867052023122</v>
      </c>
      <c r="I74" s="19">
        <f t="shared" si="11"/>
        <v>-867.05202312138726</v>
      </c>
      <c r="J74" s="20" t="s">
        <v>37</v>
      </c>
      <c r="K74"/>
    </row>
    <row r="75" spans="1:11">
      <c r="A75" s="21">
        <v>45642</v>
      </c>
      <c r="B75" s="16" t="s">
        <v>274</v>
      </c>
      <c r="C75" s="14" t="s">
        <v>31</v>
      </c>
      <c r="D75" s="17">
        <v>304</v>
      </c>
      <c r="E75" s="17">
        <v>301</v>
      </c>
      <c r="F75" s="17">
        <v>312</v>
      </c>
      <c r="G75" s="15">
        <v>301</v>
      </c>
      <c r="H75" s="18">
        <f t="shared" si="12"/>
        <v>328.94736842105266</v>
      </c>
      <c r="I75" s="19">
        <f t="shared" si="11"/>
        <v>-986.84210526315792</v>
      </c>
      <c r="J75" s="20" t="s">
        <v>37</v>
      </c>
      <c r="K75"/>
    </row>
    <row r="76" spans="1:11">
      <c r="A76" s="21">
        <v>45642</v>
      </c>
      <c r="B76" s="16" t="s">
        <v>252</v>
      </c>
      <c r="C76" s="14" t="s">
        <v>31</v>
      </c>
      <c r="D76" s="17">
        <v>1110</v>
      </c>
      <c r="E76" s="17">
        <v>1099</v>
      </c>
      <c r="F76" s="17">
        <v>1140</v>
      </c>
      <c r="G76" s="15">
        <v>1099</v>
      </c>
      <c r="H76" s="18">
        <f t="shared" si="12"/>
        <v>90.090090090090087</v>
      </c>
      <c r="I76" s="19">
        <f t="shared" si="11"/>
        <v>-990.99099099099089</v>
      </c>
      <c r="J76" s="20" t="s">
        <v>37</v>
      </c>
      <c r="K76"/>
    </row>
    <row r="77" spans="1:11">
      <c r="A77" s="21">
        <v>45642</v>
      </c>
      <c r="B77" s="16" t="s">
        <v>275</v>
      </c>
      <c r="C77" s="14" t="s">
        <v>31</v>
      </c>
      <c r="D77" s="17">
        <v>168.65</v>
      </c>
      <c r="E77" s="17">
        <v>167</v>
      </c>
      <c r="F77" s="17">
        <v>172</v>
      </c>
      <c r="G77" s="15">
        <v>168.8</v>
      </c>
      <c r="H77" s="18">
        <f t="shared" si="12"/>
        <v>592.94396679513784</v>
      </c>
      <c r="I77" s="19">
        <f t="shared" si="11"/>
        <v>88.941595019274047</v>
      </c>
      <c r="J77" s="20" t="s">
        <v>88</v>
      </c>
      <c r="K77"/>
    </row>
    <row r="78" spans="1:11">
      <c r="A78" s="21">
        <v>45643</v>
      </c>
      <c r="B78" s="16" t="s">
        <v>291</v>
      </c>
      <c r="C78" s="14" t="s">
        <v>29</v>
      </c>
      <c r="D78" s="15">
        <v>4490</v>
      </c>
      <c r="E78" s="15">
        <v>4450</v>
      </c>
      <c r="F78" s="15">
        <v>4600</v>
      </c>
      <c r="G78" s="15">
        <v>4502</v>
      </c>
      <c r="H78" s="18">
        <f>100000/D78</f>
        <v>22.271714922048996</v>
      </c>
      <c r="I78" s="19">
        <f t="shared" si="11"/>
        <v>267.26057906458794</v>
      </c>
      <c r="J78" s="20" t="s">
        <v>32</v>
      </c>
      <c r="K78"/>
    </row>
    <row r="79" spans="1:11">
      <c r="A79" s="21">
        <v>45643</v>
      </c>
      <c r="B79" s="16" t="s">
        <v>38</v>
      </c>
      <c r="C79" s="14" t="s">
        <v>31</v>
      </c>
      <c r="D79" s="14">
        <v>5100</v>
      </c>
      <c r="E79" s="17">
        <v>5050</v>
      </c>
      <c r="F79" s="17">
        <v>5200</v>
      </c>
      <c r="G79" s="15">
        <v>5050</v>
      </c>
      <c r="H79" s="18">
        <f t="shared" ref="H79:H83" si="13">100000/D79</f>
        <v>19.607843137254903</v>
      </c>
      <c r="I79" s="19">
        <f t="shared" si="11"/>
        <v>-980.3921568627452</v>
      </c>
      <c r="J79" s="20" t="s">
        <v>37</v>
      </c>
      <c r="K79"/>
    </row>
    <row r="80" spans="1:11">
      <c r="A80" s="21">
        <v>45643</v>
      </c>
      <c r="B80" s="16" t="s">
        <v>118</v>
      </c>
      <c r="C80" s="14" t="s">
        <v>31</v>
      </c>
      <c r="D80" s="17">
        <v>186</v>
      </c>
      <c r="E80" s="17">
        <v>184</v>
      </c>
      <c r="F80" s="17">
        <v>192</v>
      </c>
      <c r="G80" s="15">
        <v>188.1</v>
      </c>
      <c r="H80" s="18">
        <f t="shared" si="13"/>
        <v>537.63440860215053</v>
      </c>
      <c r="I80" s="19">
        <f t="shared" si="11"/>
        <v>1129.0322580645131</v>
      </c>
      <c r="J80" s="20" t="s">
        <v>30</v>
      </c>
      <c r="K80"/>
    </row>
    <row r="81" spans="1:11">
      <c r="A81" s="21">
        <v>45643</v>
      </c>
      <c r="B81" s="16" t="s">
        <v>49</v>
      </c>
      <c r="C81" s="14" t="s">
        <v>31</v>
      </c>
      <c r="D81" s="17">
        <v>265.5</v>
      </c>
      <c r="E81" s="17">
        <v>262.5</v>
      </c>
      <c r="F81" s="17">
        <v>272</v>
      </c>
      <c r="G81" s="15">
        <v>269.3</v>
      </c>
      <c r="H81" s="18">
        <f t="shared" si="13"/>
        <v>376.64783427495291</v>
      </c>
      <c r="I81" s="19">
        <f t="shared" si="11"/>
        <v>1431.2617702448254</v>
      </c>
      <c r="J81" s="20" t="s">
        <v>30</v>
      </c>
      <c r="K81"/>
    </row>
    <row r="82" spans="1:11">
      <c r="A82" s="21">
        <v>45643</v>
      </c>
      <c r="B82" s="16" t="s">
        <v>121</v>
      </c>
      <c r="C82" s="14" t="s">
        <v>31</v>
      </c>
      <c r="D82" s="17">
        <v>5725</v>
      </c>
      <c r="E82" s="17">
        <v>5680</v>
      </c>
      <c r="F82" s="17">
        <v>5840</v>
      </c>
      <c r="G82" s="15">
        <v>5735</v>
      </c>
      <c r="H82" s="18">
        <f t="shared" si="13"/>
        <v>17.467248908296945</v>
      </c>
      <c r="I82" s="19">
        <f t="shared" si="11"/>
        <v>174.67248908296943</v>
      </c>
      <c r="J82" s="20" t="s">
        <v>32</v>
      </c>
      <c r="K82"/>
    </row>
    <row r="83" spans="1:11">
      <c r="A83" s="21">
        <v>45643</v>
      </c>
      <c r="B83" s="16" t="s">
        <v>140</v>
      </c>
      <c r="C83" s="14" t="s">
        <v>31</v>
      </c>
      <c r="D83" s="17">
        <v>1784</v>
      </c>
      <c r="E83" s="17">
        <v>1768</v>
      </c>
      <c r="F83" s="17">
        <v>1815</v>
      </c>
      <c r="G83" s="15">
        <v>1768</v>
      </c>
      <c r="H83" s="18">
        <f t="shared" si="13"/>
        <v>56.053811659192824</v>
      </c>
      <c r="I83" s="19">
        <f t="shared" si="11"/>
        <v>-896.86098654708519</v>
      </c>
      <c r="J83" s="20" t="s">
        <v>37</v>
      </c>
      <c r="K83"/>
    </row>
    <row r="84" spans="1:11">
      <c r="A84" s="21">
        <v>45644</v>
      </c>
      <c r="B84" s="16" t="s">
        <v>310</v>
      </c>
      <c r="C84" s="14" t="s">
        <v>29</v>
      </c>
      <c r="D84" s="15">
        <v>966</v>
      </c>
      <c r="E84" s="15">
        <v>956</v>
      </c>
      <c r="F84" s="15">
        <v>985</v>
      </c>
      <c r="G84" s="15">
        <v>976</v>
      </c>
      <c r="H84" s="18">
        <f>100000/D84</f>
        <v>103.51966873706004</v>
      </c>
      <c r="I84" s="19">
        <f t="shared" si="11"/>
        <v>1035.1966873706006</v>
      </c>
      <c r="J84" s="20" t="s">
        <v>30</v>
      </c>
      <c r="K84"/>
    </row>
    <row r="85" spans="1:11">
      <c r="A85" s="21">
        <v>45644</v>
      </c>
      <c r="B85" s="16" t="s">
        <v>311</v>
      </c>
      <c r="C85" s="14" t="s">
        <v>31</v>
      </c>
      <c r="D85" s="14">
        <v>456</v>
      </c>
      <c r="E85" s="17">
        <v>451</v>
      </c>
      <c r="F85" s="17">
        <v>468</v>
      </c>
      <c r="G85" s="15">
        <v>456.5</v>
      </c>
      <c r="H85" s="18">
        <f t="shared" ref="H85:H87" si="14">100000/D85</f>
        <v>219.2982456140351</v>
      </c>
      <c r="I85" s="19">
        <f t="shared" si="11"/>
        <v>109.64912280701755</v>
      </c>
      <c r="J85" s="20" t="s">
        <v>32</v>
      </c>
      <c r="K85"/>
    </row>
    <row r="86" spans="1:11">
      <c r="A86" s="21">
        <v>45644</v>
      </c>
      <c r="B86" s="16" t="s">
        <v>312</v>
      </c>
      <c r="C86" s="14" t="s">
        <v>31</v>
      </c>
      <c r="D86" s="17">
        <v>2560</v>
      </c>
      <c r="E86" s="17">
        <v>2535</v>
      </c>
      <c r="F86" s="17">
        <v>2610</v>
      </c>
      <c r="G86" s="15">
        <v>2562</v>
      </c>
      <c r="H86" s="18">
        <f t="shared" si="14"/>
        <v>39.0625</v>
      </c>
      <c r="I86" s="19">
        <f t="shared" si="11"/>
        <v>78.125</v>
      </c>
      <c r="J86" s="20" t="s">
        <v>32</v>
      </c>
      <c r="K86"/>
    </row>
    <row r="87" spans="1:11">
      <c r="A87" s="21">
        <v>45644</v>
      </c>
      <c r="B87" s="16" t="s">
        <v>313</v>
      </c>
      <c r="C87" s="14" t="s">
        <v>31</v>
      </c>
      <c r="D87" s="17">
        <v>737</v>
      </c>
      <c r="E87" s="17">
        <v>730</v>
      </c>
      <c r="F87" s="17">
        <v>752</v>
      </c>
      <c r="G87" s="15">
        <v>750</v>
      </c>
      <c r="H87" s="18">
        <f t="shared" si="14"/>
        <v>135.68521031207598</v>
      </c>
      <c r="I87" s="19">
        <f t="shared" si="11"/>
        <v>1763.9077340569877</v>
      </c>
      <c r="J87" s="20" t="s">
        <v>30</v>
      </c>
      <c r="K87"/>
    </row>
    <row r="88" spans="1:11">
      <c r="A88" s="21">
        <v>45645</v>
      </c>
      <c r="B88" s="16" t="s">
        <v>101</v>
      </c>
      <c r="C88" s="14" t="s">
        <v>29</v>
      </c>
      <c r="D88" s="15">
        <v>995</v>
      </c>
      <c r="E88" s="15">
        <v>985</v>
      </c>
      <c r="F88" s="15">
        <v>1015</v>
      </c>
      <c r="G88" s="15">
        <v>1006</v>
      </c>
      <c r="H88" s="18">
        <f>100000/D88</f>
        <v>100.50251256281408</v>
      </c>
      <c r="I88" s="19">
        <f t="shared" si="11"/>
        <v>1105.5276381909548</v>
      </c>
      <c r="J88" s="20" t="s">
        <v>30</v>
      </c>
      <c r="K88"/>
    </row>
    <row r="89" spans="1:11">
      <c r="A89" s="21">
        <v>45645</v>
      </c>
      <c r="B89" s="16" t="s">
        <v>328</v>
      </c>
      <c r="C89" s="14" t="s">
        <v>31</v>
      </c>
      <c r="D89" s="14">
        <v>1512</v>
      </c>
      <c r="E89" s="17">
        <v>1498</v>
      </c>
      <c r="F89" s="17">
        <v>1550</v>
      </c>
      <c r="G89" s="15">
        <v>1528.5</v>
      </c>
      <c r="H89" s="18">
        <f t="shared" ref="H89:H94" si="15">100000/D89</f>
        <v>66.137566137566139</v>
      </c>
      <c r="I89" s="19">
        <f t="shared" si="11"/>
        <v>1091.2698412698412</v>
      </c>
      <c r="J89" s="20" t="s">
        <v>30</v>
      </c>
      <c r="K89"/>
    </row>
    <row r="90" spans="1:11">
      <c r="A90" s="21">
        <v>45645</v>
      </c>
      <c r="B90" s="16" t="s">
        <v>43</v>
      </c>
      <c r="C90" s="14" t="s">
        <v>31</v>
      </c>
      <c r="D90" s="17">
        <v>1955</v>
      </c>
      <c r="E90" s="17">
        <v>1935</v>
      </c>
      <c r="F90" s="17">
        <v>2000</v>
      </c>
      <c r="G90" s="15">
        <v>1956</v>
      </c>
      <c r="H90" s="18">
        <f t="shared" si="15"/>
        <v>51.150895140664964</v>
      </c>
      <c r="I90" s="19">
        <f t="shared" si="11"/>
        <v>51.150895140664964</v>
      </c>
      <c r="J90" s="20" t="s">
        <v>32</v>
      </c>
      <c r="K90"/>
    </row>
    <row r="91" spans="1:11">
      <c r="A91" s="21">
        <v>45645</v>
      </c>
      <c r="B91" s="16" t="s">
        <v>42</v>
      </c>
      <c r="C91" s="14" t="s">
        <v>31</v>
      </c>
      <c r="D91" s="17">
        <v>7200</v>
      </c>
      <c r="E91" s="17">
        <v>7140</v>
      </c>
      <c r="F91" s="17">
        <v>7320</v>
      </c>
      <c r="G91" s="15">
        <v>7289</v>
      </c>
      <c r="H91" s="18">
        <f t="shared" si="15"/>
        <v>13.888888888888889</v>
      </c>
      <c r="I91" s="19">
        <f t="shared" si="11"/>
        <v>1236.1111111111111</v>
      </c>
      <c r="J91" s="20" t="s">
        <v>30</v>
      </c>
      <c r="K91"/>
    </row>
    <row r="92" spans="1:11">
      <c r="A92" s="21">
        <v>45645</v>
      </c>
      <c r="B92" s="16" t="s">
        <v>329</v>
      </c>
      <c r="C92" s="14" t="s">
        <v>31</v>
      </c>
      <c r="D92" s="17">
        <v>410</v>
      </c>
      <c r="E92" s="17">
        <v>406</v>
      </c>
      <c r="F92" s="17">
        <v>418</v>
      </c>
      <c r="G92" s="15">
        <v>408</v>
      </c>
      <c r="H92" s="18">
        <f t="shared" si="15"/>
        <v>243.90243902439025</v>
      </c>
      <c r="I92" s="19">
        <f t="shared" si="11"/>
        <v>-487.80487804878049</v>
      </c>
      <c r="J92" s="20" t="s">
        <v>88</v>
      </c>
      <c r="K92"/>
    </row>
    <row r="93" spans="1:11">
      <c r="A93" s="21">
        <v>45645</v>
      </c>
      <c r="B93" s="16" t="s">
        <v>197</v>
      </c>
      <c r="C93" s="14" t="s">
        <v>31</v>
      </c>
      <c r="D93" s="17">
        <v>619</v>
      </c>
      <c r="E93" s="17">
        <v>613</v>
      </c>
      <c r="F93" s="17">
        <v>630</v>
      </c>
      <c r="G93" s="15">
        <v>625</v>
      </c>
      <c r="H93" s="18">
        <f t="shared" si="15"/>
        <v>161.55088852988692</v>
      </c>
      <c r="I93" s="19">
        <f t="shared" si="11"/>
        <v>969.30533117932146</v>
      </c>
      <c r="J93" s="20" t="s">
        <v>30</v>
      </c>
      <c r="K93"/>
    </row>
    <row r="94" spans="1:11">
      <c r="A94" s="21">
        <v>45645</v>
      </c>
      <c r="B94" s="16" t="s">
        <v>310</v>
      </c>
      <c r="C94" s="14" t="s">
        <v>29</v>
      </c>
      <c r="D94" s="17">
        <v>976</v>
      </c>
      <c r="E94" s="17">
        <v>966</v>
      </c>
      <c r="F94" s="17">
        <v>996</v>
      </c>
      <c r="G94" s="15">
        <v>988</v>
      </c>
      <c r="H94" s="18">
        <f t="shared" si="15"/>
        <v>102.45901639344262</v>
      </c>
      <c r="I94" s="19">
        <f t="shared" si="11"/>
        <v>1229.5081967213114</v>
      </c>
      <c r="J94" s="20" t="s">
        <v>30</v>
      </c>
      <c r="K94"/>
    </row>
    <row r="95" spans="1:11">
      <c r="A95" s="21">
        <v>45646</v>
      </c>
      <c r="B95" s="16" t="s">
        <v>345</v>
      </c>
      <c r="C95" s="14" t="s">
        <v>29</v>
      </c>
      <c r="D95" s="15">
        <v>212</v>
      </c>
      <c r="E95" s="15">
        <v>210</v>
      </c>
      <c r="F95" s="15">
        <v>217</v>
      </c>
      <c r="G95" s="15">
        <v>214.4</v>
      </c>
      <c r="H95" s="18">
        <f>100000/D95</f>
        <v>471.69811320754718</v>
      </c>
      <c r="I95" s="19">
        <f t="shared" si="11"/>
        <v>1132.075471698116</v>
      </c>
      <c r="J95" s="20" t="s">
        <v>30</v>
      </c>
      <c r="K95"/>
    </row>
    <row r="96" spans="1:11">
      <c r="A96" s="21">
        <v>45646</v>
      </c>
      <c r="B96" s="16" t="s">
        <v>116</v>
      </c>
      <c r="C96" s="14" t="s">
        <v>31</v>
      </c>
      <c r="D96" s="14">
        <v>1444</v>
      </c>
      <c r="E96" s="17">
        <v>1430</v>
      </c>
      <c r="F96" s="17">
        <v>1470</v>
      </c>
      <c r="G96" s="15">
        <v>1470</v>
      </c>
      <c r="H96" s="18">
        <f t="shared" ref="H96:H98" si="16">100000/D96</f>
        <v>69.252077562326875</v>
      </c>
      <c r="I96" s="19">
        <f t="shared" si="11"/>
        <v>1800.5540166204987</v>
      </c>
      <c r="J96" s="20" t="s">
        <v>30</v>
      </c>
      <c r="K96"/>
    </row>
    <row r="97" spans="1:11">
      <c r="A97" s="21">
        <v>45646</v>
      </c>
      <c r="B97" s="16" t="s">
        <v>346</v>
      </c>
      <c r="C97" s="14" t="s">
        <v>31</v>
      </c>
      <c r="D97" s="17">
        <v>342.8</v>
      </c>
      <c r="E97" s="17">
        <v>340</v>
      </c>
      <c r="F97" s="17">
        <v>349</v>
      </c>
      <c r="G97" s="15">
        <v>340</v>
      </c>
      <c r="H97" s="18">
        <f t="shared" si="16"/>
        <v>291.71528588098016</v>
      </c>
      <c r="I97" s="19">
        <f t="shared" si="11"/>
        <v>-816.80280046674773</v>
      </c>
      <c r="J97" s="20" t="s">
        <v>37</v>
      </c>
      <c r="K97"/>
    </row>
    <row r="98" spans="1:11">
      <c r="A98" s="21">
        <v>45646</v>
      </c>
      <c r="B98" s="16" t="s">
        <v>251</v>
      </c>
      <c r="C98" s="14" t="s">
        <v>31</v>
      </c>
      <c r="D98" s="17">
        <v>812</v>
      </c>
      <c r="E98" s="17">
        <v>803</v>
      </c>
      <c r="F98" s="17">
        <v>830</v>
      </c>
      <c r="G98" s="15">
        <v>812.5</v>
      </c>
      <c r="H98" s="18">
        <f t="shared" si="16"/>
        <v>123.15270935960591</v>
      </c>
      <c r="I98" s="19">
        <f t="shared" si="11"/>
        <v>61.576354679802954</v>
      </c>
      <c r="J98" s="20" t="s">
        <v>32</v>
      </c>
      <c r="K98"/>
    </row>
    <row r="99" spans="1:11">
      <c r="A99" s="21">
        <v>45649</v>
      </c>
      <c r="B99" s="16" t="s">
        <v>362</v>
      </c>
      <c r="C99" s="14" t="s">
        <v>29</v>
      </c>
      <c r="D99" s="15">
        <v>514</v>
      </c>
      <c r="E99" s="15">
        <v>509</v>
      </c>
      <c r="F99" s="15">
        <v>525</v>
      </c>
      <c r="G99" s="15">
        <v>509</v>
      </c>
      <c r="H99" s="18">
        <f>100000/D99</f>
        <v>194.55252918287937</v>
      </c>
      <c r="I99" s="19">
        <f t="shared" si="11"/>
        <v>-972.7626459143969</v>
      </c>
      <c r="J99" s="20" t="s">
        <v>37</v>
      </c>
      <c r="K99"/>
    </row>
    <row r="100" spans="1:11">
      <c r="A100" s="21">
        <v>45649</v>
      </c>
      <c r="B100" s="16" t="s">
        <v>174</v>
      </c>
      <c r="C100" s="14" t="s">
        <v>31</v>
      </c>
      <c r="D100" s="14">
        <v>1294</v>
      </c>
      <c r="E100" s="17">
        <v>1280</v>
      </c>
      <c r="F100" s="17">
        <v>1335</v>
      </c>
      <c r="G100" s="15">
        <v>1315</v>
      </c>
      <c r="H100" s="18">
        <f t="shared" ref="H100:H105" si="17">100000/D100</f>
        <v>77.279752704791349</v>
      </c>
      <c r="I100" s="19">
        <f t="shared" si="11"/>
        <v>1622.8748068006184</v>
      </c>
      <c r="J100" s="20" t="s">
        <v>30</v>
      </c>
      <c r="K100"/>
    </row>
    <row r="101" spans="1:11">
      <c r="A101" s="21">
        <v>45649</v>
      </c>
      <c r="B101" s="16" t="s">
        <v>363</v>
      </c>
      <c r="C101" s="14" t="s">
        <v>31</v>
      </c>
      <c r="D101" s="17">
        <v>6300</v>
      </c>
      <c r="E101" s="17">
        <v>6240</v>
      </c>
      <c r="F101" s="17">
        <v>6400</v>
      </c>
      <c r="G101" s="15">
        <v>6388</v>
      </c>
      <c r="H101" s="18">
        <f t="shared" si="17"/>
        <v>15.873015873015873</v>
      </c>
      <c r="I101" s="19">
        <f t="shared" si="11"/>
        <v>1396.8253968253969</v>
      </c>
      <c r="J101" s="20" t="s">
        <v>30</v>
      </c>
      <c r="K101"/>
    </row>
    <row r="102" spans="1:11">
      <c r="A102" s="21">
        <v>45649</v>
      </c>
      <c r="B102" s="16" t="s">
        <v>364</v>
      </c>
      <c r="C102" s="14" t="s">
        <v>31</v>
      </c>
      <c r="D102" s="17">
        <v>281.5</v>
      </c>
      <c r="E102" s="17">
        <v>278.5</v>
      </c>
      <c r="F102" s="17">
        <v>288</v>
      </c>
      <c r="G102" s="15">
        <v>278.5</v>
      </c>
      <c r="H102" s="18">
        <f t="shared" si="17"/>
        <v>355.23978685612786</v>
      </c>
      <c r="I102" s="19">
        <f t="shared" si="11"/>
        <v>-1065.7193605683835</v>
      </c>
      <c r="J102" s="20" t="s">
        <v>37</v>
      </c>
      <c r="K102"/>
    </row>
    <row r="103" spans="1:11">
      <c r="A103" s="21">
        <v>45649</v>
      </c>
      <c r="B103" s="16" t="s">
        <v>279</v>
      </c>
      <c r="C103" s="14" t="s">
        <v>31</v>
      </c>
      <c r="D103" s="17">
        <v>1814</v>
      </c>
      <c r="E103" s="17">
        <v>1795</v>
      </c>
      <c r="F103" s="17">
        <v>1850</v>
      </c>
      <c r="G103" s="15">
        <v>1840</v>
      </c>
      <c r="H103" s="18">
        <f t="shared" si="17"/>
        <v>55.126791620727673</v>
      </c>
      <c r="I103" s="19">
        <f t="shared" si="11"/>
        <v>1433.2965821389196</v>
      </c>
      <c r="J103" s="20" t="s">
        <v>30</v>
      </c>
      <c r="K103"/>
    </row>
    <row r="104" spans="1:11">
      <c r="A104" s="21">
        <v>45649</v>
      </c>
      <c r="B104" s="16" t="s">
        <v>195</v>
      </c>
      <c r="C104" s="14" t="s">
        <v>34</v>
      </c>
      <c r="D104" s="17">
        <v>209.5</v>
      </c>
      <c r="E104" s="17">
        <v>211.5</v>
      </c>
      <c r="F104" s="17">
        <v>206</v>
      </c>
      <c r="G104" s="15">
        <v>211.5</v>
      </c>
      <c r="H104" s="18">
        <f t="shared" si="17"/>
        <v>477.326968973747</v>
      </c>
      <c r="I104" s="19">
        <f>(D104-G104)*H104</f>
        <v>-954.653937947494</v>
      </c>
      <c r="J104" s="20" t="s">
        <v>37</v>
      </c>
      <c r="K104"/>
    </row>
    <row r="105" spans="1:11">
      <c r="A105" s="21">
        <v>45649</v>
      </c>
      <c r="B105" s="16" t="s">
        <v>197</v>
      </c>
      <c r="C105" s="14" t="s">
        <v>31</v>
      </c>
      <c r="D105" s="17">
        <v>612</v>
      </c>
      <c r="E105" s="17">
        <v>606</v>
      </c>
      <c r="F105" s="17">
        <v>624</v>
      </c>
      <c r="G105" s="15">
        <v>619</v>
      </c>
      <c r="H105" s="18">
        <f t="shared" si="17"/>
        <v>163.3986928104575</v>
      </c>
      <c r="I105" s="19">
        <f t="shared" si="11"/>
        <v>1143.7908496732025</v>
      </c>
      <c r="J105" s="20" t="s">
        <v>30</v>
      </c>
      <c r="K105"/>
    </row>
    <row r="106" spans="1:11">
      <c r="A106" s="21">
        <v>45650</v>
      </c>
      <c r="B106" s="16" t="s">
        <v>218</v>
      </c>
      <c r="C106" s="14" t="s">
        <v>29</v>
      </c>
      <c r="D106" s="15">
        <v>7000</v>
      </c>
      <c r="E106" s="15">
        <v>6920</v>
      </c>
      <c r="F106" s="15">
        <v>7150</v>
      </c>
      <c r="G106" s="15">
        <v>7085</v>
      </c>
      <c r="H106" s="18">
        <f>100000/D106</f>
        <v>14.285714285714286</v>
      </c>
      <c r="I106" s="19">
        <f t="shared" si="11"/>
        <v>1214.2857142857144</v>
      </c>
      <c r="J106" s="20" t="s">
        <v>30</v>
      </c>
      <c r="K106"/>
    </row>
    <row r="107" spans="1:11">
      <c r="A107" s="21">
        <v>45650</v>
      </c>
      <c r="B107" s="16" t="s">
        <v>116</v>
      </c>
      <c r="C107" s="14" t="s">
        <v>31</v>
      </c>
      <c r="D107" s="14">
        <v>1505</v>
      </c>
      <c r="E107" s="17">
        <v>1490</v>
      </c>
      <c r="F107" s="17">
        <v>1535</v>
      </c>
      <c r="G107" s="15">
        <v>1522</v>
      </c>
      <c r="H107" s="18">
        <f t="shared" ref="H107:H112" si="18">100000/D107</f>
        <v>66.44518272425249</v>
      </c>
      <c r="I107" s="19">
        <f t="shared" si="11"/>
        <v>1129.5681063122922</v>
      </c>
      <c r="J107" s="20" t="s">
        <v>30</v>
      </c>
      <c r="K107"/>
    </row>
    <row r="108" spans="1:11">
      <c r="A108" s="21">
        <v>45650</v>
      </c>
      <c r="B108" s="16" t="s">
        <v>375</v>
      </c>
      <c r="C108" s="14" t="s">
        <v>31</v>
      </c>
      <c r="D108" s="17">
        <v>7010</v>
      </c>
      <c r="E108" s="17">
        <v>6950</v>
      </c>
      <c r="F108" s="17">
        <v>7140</v>
      </c>
      <c r="G108" s="15">
        <v>7075</v>
      </c>
      <c r="H108" s="18">
        <f t="shared" si="18"/>
        <v>14.265335235378032</v>
      </c>
      <c r="I108" s="19">
        <f t="shared" si="11"/>
        <v>927.24679029957213</v>
      </c>
      <c r="J108" s="20" t="s">
        <v>30</v>
      </c>
      <c r="K108"/>
    </row>
    <row r="109" spans="1:11">
      <c r="A109" s="21">
        <v>45650</v>
      </c>
      <c r="B109" s="16" t="s">
        <v>376</v>
      </c>
      <c r="C109" s="14" t="s">
        <v>31</v>
      </c>
      <c r="D109" s="17">
        <v>586</v>
      </c>
      <c r="E109" s="17">
        <v>580</v>
      </c>
      <c r="F109" s="17">
        <v>600</v>
      </c>
      <c r="G109" s="15">
        <v>594</v>
      </c>
      <c r="H109" s="18">
        <f t="shared" si="18"/>
        <v>170.64846416382252</v>
      </c>
      <c r="I109" s="19">
        <f t="shared" si="11"/>
        <v>1365.1877133105802</v>
      </c>
      <c r="J109" s="20" t="s">
        <v>30</v>
      </c>
      <c r="K109"/>
    </row>
    <row r="110" spans="1:11">
      <c r="A110" s="21">
        <v>45650</v>
      </c>
      <c r="B110" s="16" t="s">
        <v>377</v>
      </c>
      <c r="C110" s="14" t="s">
        <v>31</v>
      </c>
      <c r="D110" s="17">
        <v>1212</v>
      </c>
      <c r="E110" s="17">
        <v>1200</v>
      </c>
      <c r="F110" s="17">
        <v>1240</v>
      </c>
      <c r="G110" s="15">
        <v>1232</v>
      </c>
      <c r="H110" s="18">
        <f t="shared" si="18"/>
        <v>82.508250825082513</v>
      </c>
      <c r="I110" s="19">
        <f t="shared" si="11"/>
        <v>1650.1650165016504</v>
      </c>
      <c r="J110" s="20" t="s">
        <v>30</v>
      </c>
      <c r="K110"/>
    </row>
    <row r="111" spans="1:11">
      <c r="A111" s="21">
        <v>45650</v>
      </c>
      <c r="B111" s="16" t="s">
        <v>378</v>
      </c>
      <c r="C111" s="14" t="s">
        <v>31</v>
      </c>
      <c r="D111" s="17">
        <v>1094</v>
      </c>
      <c r="E111" s="17">
        <v>1084</v>
      </c>
      <c r="F111" s="17">
        <v>1110</v>
      </c>
      <c r="G111" s="15">
        <v>1095</v>
      </c>
      <c r="H111" s="18">
        <f t="shared" si="18"/>
        <v>91.407678244972573</v>
      </c>
      <c r="I111" s="19">
        <f t="shared" si="11"/>
        <v>91.407678244972573</v>
      </c>
      <c r="J111" s="20" t="s">
        <v>32</v>
      </c>
      <c r="K111"/>
    </row>
    <row r="112" spans="1:11">
      <c r="A112" s="21">
        <v>45650</v>
      </c>
      <c r="B112" s="16" t="s">
        <v>165</v>
      </c>
      <c r="C112" s="14" t="s">
        <v>31</v>
      </c>
      <c r="D112" s="17">
        <v>980</v>
      </c>
      <c r="E112" s="17">
        <v>970</v>
      </c>
      <c r="F112" s="17">
        <v>1000</v>
      </c>
      <c r="G112" s="15">
        <v>981.5</v>
      </c>
      <c r="H112" s="18">
        <f t="shared" si="18"/>
        <v>102.04081632653062</v>
      </c>
      <c r="I112" s="19">
        <f t="shared" si="11"/>
        <v>153.06122448979593</v>
      </c>
      <c r="J112" s="20" t="s">
        <v>88</v>
      </c>
      <c r="K112"/>
    </row>
    <row r="113" spans="1:11">
      <c r="A113" s="21">
        <v>45652</v>
      </c>
      <c r="B113" s="16" t="s">
        <v>116</v>
      </c>
      <c r="C113" s="14" t="s">
        <v>29</v>
      </c>
      <c r="D113" s="15">
        <v>1575</v>
      </c>
      <c r="E113" s="15">
        <v>1560</v>
      </c>
      <c r="F113" s="15">
        <v>1610</v>
      </c>
      <c r="G113" s="15">
        <v>1576</v>
      </c>
      <c r="H113" s="18">
        <f>100000/D113</f>
        <v>63.492063492063494</v>
      </c>
      <c r="I113" s="19">
        <f t="shared" si="11"/>
        <v>63.492063492063494</v>
      </c>
      <c r="J113" s="20" t="s">
        <v>32</v>
      </c>
      <c r="K113"/>
    </row>
    <row r="114" spans="1:11">
      <c r="A114" s="21">
        <v>45652</v>
      </c>
      <c r="B114" s="16" t="s">
        <v>311</v>
      </c>
      <c r="C114" s="14" t="s">
        <v>31</v>
      </c>
      <c r="D114" s="14">
        <v>480</v>
      </c>
      <c r="E114" s="17">
        <v>475</v>
      </c>
      <c r="F114" s="17">
        <v>491</v>
      </c>
      <c r="G114" s="15">
        <v>487.5</v>
      </c>
      <c r="H114" s="18">
        <f t="shared" ref="H114:H123" si="19">100000/D114</f>
        <v>208.33333333333334</v>
      </c>
      <c r="I114" s="19">
        <f t="shared" si="11"/>
        <v>1562.5</v>
      </c>
      <c r="J114" s="20" t="s">
        <v>30</v>
      </c>
      <c r="K114"/>
    </row>
    <row r="115" spans="1:11">
      <c r="A115" s="21">
        <v>45652</v>
      </c>
      <c r="B115" s="16" t="s">
        <v>376</v>
      </c>
      <c r="C115" s="14" t="s">
        <v>31</v>
      </c>
      <c r="D115" s="17">
        <v>630</v>
      </c>
      <c r="E115" s="17">
        <v>623</v>
      </c>
      <c r="F115" s="17">
        <v>645</v>
      </c>
      <c r="G115" s="15">
        <v>642</v>
      </c>
      <c r="H115" s="18">
        <f t="shared" si="19"/>
        <v>158.73015873015873</v>
      </c>
      <c r="I115" s="19">
        <f t="shared" si="11"/>
        <v>1904.7619047619048</v>
      </c>
      <c r="J115" s="20" t="s">
        <v>30</v>
      </c>
      <c r="K115"/>
    </row>
    <row r="116" spans="1:11">
      <c r="A116" s="21">
        <v>45652</v>
      </c>
      <c r="B116" s="16" t="s">
        <v>38</v>
      </c>
      <c r="C116" s="14" t="s">
        <v>31</v>
      </c>
      <c r="D116" s="17">
        <v>4800</v>
      </c>
      <c r="E116" s="17">
        <v>4750</v>
      </c>
      <c r="F116" s="17">
        <v>4900</v>
      </c>
      <c r="G116" s="15">
        <v>4805</v>
      </c>
      <c r="H116" s="18">
        <f t="shared" si="19"/>
        <v>20.833333333333332</v>
      </c>
      <c r="I116" s="19">
        <f t="shared" si="11"/>
        <v>104.16666666666666</v>
      </c>
      <c r="J116" s="20" t="s">
        <v>32</v>
      </c>
      <c r="K116"/>
    </row>
    <row r="117" spans="1:11">
      <c r="A117" s="21">
        <v>45652</v>
      </c>
      <c r="B117" s="16" t="s">
        <v>387</v>
      </c>
      <c r="C117" s="14" t="s">
        <v>34</v>
      </c>
      <c r="D117" s="17">
        <v>499</v>
      </c>
      <c r="E117" s="17">
        <v>504</v>
      </c>
      <c r="F117" s="17">
        <v>489</v>
      </c>
      <c r="G117" s="15">
        <v>498</v>
      </c>
      <c r="H117" s="18">
        <f t="shared" si="19"/>
        <v>200.40080160320642</v>
      </c>
      <c r="I117" s="19">
        <f>(D117-G117)*H117</f>
        <v>200.40080160320642</v>
      </c>
      <c r="J117" s="20" t="s">
        <v>32</v>
      </c>
      <c r="K117"/>
    </row>
    <row r="118" spans="1:11">
      <c r="A118" s="21">
        <v>45652</v>
      </c>
      <c r="B118" s="16" t="s">
        <v>388</v>
      </c>
      <c r="C118" s="14" t="s">
        <v>31</v>
      </c>
      <c r="D118" s="17">
        <v>562</v>
      </c>
      <c r="E118" s="17">
        <v>557</v>
      </c>
      <c r="F118" s="17">
        <v>574</v>
      </c>
      <c r="G118" s="15">
        <v>569</v>
      </c>
      <c r="H118" s="18">
        <f t="shared" si="19"/>
        <v>177.93594306049823</v>
      </c>
      <c r="I118" s="19">
        <f t="shared" ref="I118:I127" si="20">(G118-D118)*H118</f>
        <v>1245.5516014234877</v>
      </c>
      <c r="J118" s="20" t="s">
        <v>30</v>
      </c>
      <c r="K118"/>
    </row>
    <row r="119" spans="1:11">
      <c r="A119" s="21">
        <v>45652</v>
      </c>
      <c r="B119" s="16" t="s">
        <v>389</v>
      </c>
      <c r="C119" s="14" t="s">
        <v>31</v>
      </c>
      <c r="D119" s="17">
        <v>509</v>
      </c>
      <c r="E119" s="17">
        <v>504</v>
      </c>
      <c r="F119" s="17">
        <v>520</v>
      </c>
      <c r="G119" s="15">
        <v>515.5</v>
      </c>
      <c r="H119" s="18">
        <f t="shared" si="19"/>
        <v>196.46365422396858</v>
      </c>
      <c r="I119" s="19">
        <f t="shared" si="20"/>
        <v>1277.0137524557958</v>
      </c>
      <c r="J119" s="20" t="s">
        <v>30</v>
      </c>
      <c r="K119"/>
    </row>
    <row r="120" spans="1:11">
      <c r="A120" s="21">
        <v>45652</v>
      </c>
      <c r="B120" s="16" t="s">
        <v>390</v>
      </c>
      <c r="C120" s="14" t="s">
        <v>31</v>
      </c>
      <c r="D120" s="17">
        <v>1042</v>
      </c>
      <c r="E120" s="17">
        <v>1032</v>
      </c>
      <c r="F120" s="17">
        <v>1065</v>
      </c>
      <c r="G120" s="15">
        <v>1062</v>
      </c>
      <c r="H120" s="18">
        <f t="shared" si="19"/>
        <v>95.969289827255281</v>
      </c>
      <c r="I120" s="19">
        <f t="shared" si="20"/>
        <v>1919.3857965451057</v>
      </c>
      <c r="J120" s="20" t="s">
        <v>30</v>
      </c>
      <c r="K120"/>
    </row>
    <row r="121" spans="1:11">
      <c r="A121" s="21">
        <v>45652</v>
      </c>
      <c r="B121" s="16" t="s">
        <v>391</v>
      </c>
      <c r="C121" s="14" t="s">
        <v>31</v>
      </c>
      <c r="D121" s="17">
        <v>681</v>
      </c>
      <c r="E121" s="17">
        <v>675</v>
      </c>
      <c r="F121" s="17">
        <v>696</v>
      </c>
      <c r="G121" s="15">
        <v>675</v>
      </c>
      <c r="H121" s="18">
        <f t="shared" si="19"/>
        <v>146.84287812041117</v>
      </c>
      <c r="I121" s="19">
        <f t="shared" si="20"/>
        <v>-881.05726872246703</v>
      </c>
      <c r="J121" s="20" t="s">
        <v>37</v>
      </c>
      <c r="K121"/>
    </row>
    <row r="122" spans="1:11">
      <c r="A122" s="21">
        <v>45652</v>
      </c>
      <c r="B122" s="16" t="s">
        <v>218</v>
      </c>
      <c r="C122" s="14" t="s">
        <v>31</v>
      </c>
      <c r="D122" s="17">
        <v>6960</v>
      </c>
      <c r="E122" s="17">
        <v>6900</v>
      </c>
      <c r="F122" s="17">
        <v>7100</v>
      </c>
      <c r="G122" s="15">
        <v>7040</v>
      </c>
      <c r="H122" s="18">
        <f t="shared" si="19"/>
        <v>14.367816091954023</v>
      </c>
      <c r="I122" s="19">
        <f t="shared" si="20"/>
        <v>1149.4252873563219</v>
      </c>
      <c r="J122" s="20" t="s">
        <v>30</v>
      </c>
      <c r="K122"/>
    </row>
    <row r="123" spans="1:11">
      <c r="A123" s="21">
        <v>45652</v>
      </c>
      <c r="B123" s="16" t="s">
        <v>375</v>
      </c>
      <c r="C123" s="14" t="s">
        <v>31</v>
      </c>
      <c r="D123" s="17">
        <v>7065</v>
      </c>
      <c r="E123" s="17">
        <v>7000</v>
      </c>
      <c r="F123" s="17">
        <v>7100</v>
      </c>
      <c r="G123" s="15">
        <v>7070</v>
      </c>
      <c r="H123" s="18">
        <f t="shared" si="19"/>
        <v>14.154281670205236</v>
      </c>
      <c r="I123" s="19">
        <f t="shared" si="20"/>
        <v>70.771408351026182</v>
      </c>
      <c r="J123" s="20" t="s">
        <v>88</v>
      </c>
      <c r="K123"/>
    </row>
    <row r="124" spans="1:11">
      <c r="A124" s="21">
        <v>45653</v>
      </c>
      <c r="B124" s="16" t="s">
        <v>375</v>
      </c>
      <c r="C124" s="14" t="s">
        <v>29</v>
      </c>
      <c r="D124" s="15">
        <v>7210</v>
      </c>
      <c r="E124" s="15">
        <v>7140</v>
      </c>
      <c r="F124" s="15">
        <v>7350</v>
      </c>
      <c r="G124" s="15">
        <v>7140</v>
      </c>
      <c r="H124" s="18">
        <f>100000/D124</f>
        <v>13.869625520110956</v>
      </c>
      <c r="I124" s="19">
        <f t="shared" si="20"/>
        <v>-970.87378640776694</v>
      </c>
      <c r="J124" s="20" t="s">
        <v>37</v>
      </c>
      <c r="K124"/>
    </row>
    <row r="125" spans="1:11">
      <c r="A125" s="21">
        <v>45653</v>
      </c>
      <c r="B125" s="16" t="s">
        <v>405</v>
      </c>
      <c r="C125" s="14" t="s">
        <v>31</v>
      </c>
      <c r="D125" s="14">
        <v>180</v>
      </c>
      <c r="E125" s="17">
        <v>178</v>
      </c>
      <c r="F125" s="17">
        <v>185</v>
      </c>
      <c r="G125" s="15">
        <v>182.5</v>
      </c>
      <c r="H125" s="18">
        <f t="shared" ref="H125:H131" si="21">100000/D125</f>
        <v>555.55555555555554</v>
      </c>
      <c r="I125" s="19">
        <f t="shared" si="20"/>
        <v>1388.8888888888889</v>
      </c>
      <c r="J125" s="20" t="s">
        <v>30</v>
      </c>
      <c r="K125"/>
    </row>
    <row r="126" spans="1:11">
      <c r="A126" s="21">
        <v>45653</v>
      </c>
      <c r="B126" s="16" t="s">
        <v>406</v>
      </c>
      <c r="C126" s="14" t="s">
        <v>31</v>
      </c>
      <c r="D126" s="17">
        <v>428</v>
      </c>
      <c r="E126" s="17">
        <v>424</v>
      </c>
      <c r="F126" s="17">
        <v>436</v>
      </c>
      <c r="G126" s="15">
        <v>424</v>
      </c>
      <c r="H126" s="18">
        <f t="shared" si="21"/>
        <v>233.64485981308411</v>
      </c>
      <c r="I126" s="19">
        <f t="shared" si="20"/>
        <v>-934.57943925233644</v>
      </c>
      <c r="J126" s="20" t="s">
        <v>37</v>
      </c>
      <c r="K126"/>
    </row>
    <row r="127" spans="1:11">
      <c r="A127" s="21">
        <v>45653</v>
      </c>
      <c r="B127" s="16" t="s">
        <v>407</v>
      </c>
      <c r="C127" s="14" t="s">
        <v>31</v>
      </c>
      <c r="D127" s="17">
        <v>1577</v>
      </c>
      <c r="E127" s="17">
        <v>1561</v>
      </c>
      <c r="F127" s="17">
        <v>1600</v>
      </c>
      <c r="G127" s="15">
        <v>1592.5</v>
      </c>
      <c r="H127" s="18">
        <f t="shared" si="21"/>
        <v>63.411540900443882</v>
      </c>
      <c r="I127" s="19">
        <f t="shared" si="20"/>
        <v>982.87888395688014</v>
      </c>
      <c r="J127" s="20" t="s">
        <v>30</v>
      </c>
      <c r="K127"/>
    </row>
    <row r="128" spans="1:11">
      <c r="A128" s="21">
        <v>45653</v>
      </c>
      <c r="B128" s="16" t="s">
        <v>408</v>
      </c>
      <c r="C128" s="14" t="s">
        <v>34</v>
      </c>
      <c r="D128" s="17">
        <v>1063</v>
      </c>
      <c r="E128" s="17">
        <v>1073</v>
      </c>
      <c r="F128" s="17">
        <v>1045</v>
      </c>
      <c r="G128" s="15">
        <v>1068</v>
      </c>
      <c r="H128" s="18">
        <f t="shared" si="21"/>
        <v>94.073377234242713</v>
      </c>
      <c r="I128" s="19">
        <f>(D128-G128)*H128</f>
        <v>-470.36688617121354</v>
      </c>
      <c r="J128" s="20" t="s">
        <v>96</v>
      </c>
      <c r="K128"/>
    </row>
    <row r="129" spans="1:11">
      <c r="A129" s="21">
        <v>45653</v>
      </c>
      <c r="B129" s="16" t="s">
        <v>409</v>
      </c>
      <c r="C129" s="14" t="s">
        <v>31</v>
      </c>
      <c r="D129" s="17">
        <v>1616</v>
      </c>
      <c r="E129" s="17">
        <v>1600</v>
      </c>
      <c r="F129" s="17">
        <v>1650</v>
      </c>
      <c r="G129" s="15">
        <v>1630</v>
      </c>
      <c r="H129" s="18">
        <f t="shared" si="21"/>
        <v>61.881188118811885</v>
      </c>
      <c r="I129" s="19">
        <f t="shared" ref="I129:I148" si="22">(G129-D129)*H129</f>
        <v>866.33663366336634</v>
      </c>
      <c r="J129" s="20" t="s">
        <v>30</v>
      </c>
      <c r="K129"/>
    </row>
    <row r="130" spans="1:11">
      <c r="A130" s="21">
        <v>45653</v>
      </c>
      <c r="B130" s="16" t="s">
        <v>410</v>
      </c>
      <c r="C130" s="14" t="s">
        <v>31</v>
      </c>
      <c r="D130" s="17">
        <v>810</v>
      </c>
      <c r="E130" s="17">
        <v>802</v>
      </c>
      <c r="F130" s="17">
        <v>828</v>
      </c>
      <c r="G130" s="15">
        <v>806</v>
      </c>
      <c r="H130" s="18">
        <f t="shared" si="21"/>
        <v>123.45679012345678</v>
      </c>
      <c r="I130" s="19">
        <f t="shared" si="22"/>
        <v>-493.82716049382714</v>
      </c>
      <c r="J130" s="20" t="s">
        <v>88</v>
      </c>
      <c r="K130"/>
    </row>
    <row r="131" spans="1:11">
      <c r="A131" s="21">
        <v>45653</v>
      </c>
      <c r="B131" s="16" t="s">
        <v>411</v>
      </c>
      <c r="C131" s="14" t="s">
        <v>31</v>
      </c>
      <c r="D131" s="17">
        <v>4280</v>
      </c>
      <c r="E131" s="17">
        <v>4240</v>
      </c>
      <c r="F131" s="17">
        <v>4360</v>
      </c>
      <c r="G131" s="15">
        <v>4240</v>
      </c>
      <c r="H131" s="18">
        <f t="shared" si="21"/>
        <v>23.364485981308412</v>
      </c>
      <c r="I131" s="19">
        <f t="shared" si="22"/>
        <v>-934.57943925233644</v>
      </c>
      <c r="J131" s="20" t="s">
        <v>37</v>
      </c>
      <c r="K131"/>
    </row>
    <row r="132" spans="1:11">
      <c r="A132" s="21">
        <v>45656</v>
      </c>
      <c r="B132" s="16" t="s">
        <v>379</v>
      </c>
      <c r="C132" s="14" t="s">
        <v>29</v>
      </c>
      <c r="D132" s="15">
        <v>530</v>
      </c>
      <c r="E132" s="15">
        <v>525</v>
      </c>
      <c r="F132" s="15">
        <v>541</v>
      </c>
      <c r="G132" s="15">
        <v>525</v>
      </c>
      <c r="H132" s="18">
        <f>100000/D132</f>
        <v>188.67924528301887</v>
      </c>
      <c r="I132" s="19">
        <f t="shared" si="22"/>
        <v>-943.39622641509436</v>
      </c>
      <c r="J132" s="20" t="s">
        <v>37</v>
      </c>
      <c r="K132"/>
    </row>
    <row r="133" spans="1:11">
      <c r="A133" s="21">
        <v>45656</v>
      </c>
      <c r="B133" s="16" t="s">
        <v>274</v>
      </c>
      <c r="C133" s="14" t="s">
        <v>31</v>
      </c>
      <c r="D133" s="14">
        <v>333</v>
      </c>
      <c r="E133" s="17">
        <v>330</v>
      </c>
      <c r="F133" s="17">
        <v>340</v>
      </c>
      <c r="G133" s="15">
        <v>336.4</v>
      </c>
      <c r="H133" s="18">
        <f t="shared" ref="H133:H140" si="23">100000/D133</f>
        <v>300.30030030030031</v>
      </c>
      <c r="I133" s="19">
        <f t="shared" si="22"/>
        <v>1021.0210210210142</v>
      </c>
      <c r="J133" s="20" t="s">
        <v>30</v>
      </c>
      <c r="K133"/>
    </row>
    <row r="134" spans="1:11">
      <c r="A134" s="21">
        <v>45656</v>
      </c>
      <c r="B134" s="16" t="s">
        <v>271</v>
      </c>
      <c r="C134" s="14" t="s">
        <v>31</v>
      </c>
      <c r="D134" s="17">
        <v>338</v>
      </c>
      <c r="E134" s="17">
        <v>335</v>
      </c>
      <c r="F134" s="17">
        <v>345</v>
      </c>
      <c r="G134" s="15">
        <v>345</v>
      </c>
      <c r="H134" s="18">
        <f t="shared" si="23"/>
        <v>295.85798816568047</v>
      </c>
      <c r="I134" s="19">
        <f t="shared" si="22"/>
        <v>2071.0059171597632</v>
      </c>
      <c r="J134" s="20" t="s">
        <v>30</v>
      </c>
      <c r="K134"/>
    </row>
    <row r="135" spans="1:11">
      <c r="A135" s="21">
        <v>45656</v>
      </c>
      <c r="B135" s="16" t="s">
        <v>425</v>
      </c>
      <c r="C135" s="14" t="s">
        <v>31</v>
      </c>
      <c r="D135" s="17">
        <v>203</v>
      </c>
      <c r="E135" s="17">
        <v>201</v>
      </c>
      <c r="F135" s="17">
        <v>208</v>
      </c>
      <c r="G135" s="15">
        <v>201</v>
      </c>
      <c r="H135" s="18">
        <f t="shared" si="23"/>
        <v>492.61083743842363</v>
      </c>
      <c r="I135" s="19">
        <f t="shared" si="22"/>
        <v>-985.22167487684726</v>
      </c>
      <c r="J135" s="20" t="s">
        <v>37</v>
      </c>
      <c r="K135"/>
    </row>
    <row r="136" spans="1:11">
      <c r="A136" s="21">
        <v>45656</v>
      </c>
      <c r="B136" s="16" t="s">
        <v>389</v>
      </c>
      <c r="C136" s="14" t="s">
        <v>31</v>
      </c>
      <c r="D136" s="17">
        <v>515</v>
      </c>
      <c r="E136" s="17">
        <v>510</v>
      </c>
      <c r="F136" s="17">
        <v>526</v>
      </c>
      <c r="G136" s="15">
        <v>515.5</v>
      </c>
      <c r="H136" s="18">
        <f t="shared" si="23"/>
        <v>194.17475728155341</v>
      </c>
      <c r="I136" s="19">
        <f t="shared" si="22"/>
        <v>97.087378640776706</v>
      </c>
      <c r="J136" s="20" t="s">
        <v>32</v>
      </c>
      <c r="K136"/>
    </row>
    <row r="137" spans="1:11">
      <c r="A137" s="21">
        <v>45656</v>
      </c>
      <c r="B137" s="16" t="s">
        <v>426</v>
      </c>
      <c r="C137" s="14" t="s">
        <v>31</v>
      </c>
      <c r="D137" s="17">
        <v>380</v>
      </c>
      <c r="E137" s="17">
        <v>376</v>
      </c>
      <c r="F137" s="17">
        <v>388</v>
      </c>
      <c r="G137" s="15">
        <v>380.5</v>
      </c>
      <c r="H137" s="18">
        <f t="shared" si="23"/>
        <v>263.15789473684208</v>
      </c>
      <c r="I137" s="19">
        <f t="shared" si="22"/>
        <v>131.57894736842104</v>
      </c>
      <c r="J137" s="20" t="s">
        <v>32</v>
      </c>
      <c r="K137"/>
    </row>
    <row r="138" spans="1:11">
      <c r="A138" s="21">
        <v>45656</v>
      </c>
      <c r="B138" s="16" t="s">
        <v>41</v>
      </c>
      <c r="C138" s="14" t="s">
        <v>31</v>
      </c>
      <c r="D138" s="17">
        <v>432</v>
      </c>
      <c r="E138" s="17">
        <v>428</v>
      </c>
      <c r="F138" s="17">
        <v>440</v>
      </c>
      <c r="G138" s="15">
        <v>428</v>
      </c>
      <c r="H138" s="18">
        <f t="shared" si="23"/>
        <v>231.4814814814815</v>
      </c>
      <c r="I138" s="19">
        <f t="shared" si="22"/>
        <v>-925.92592592592598</v>
      </c>
      <c r="J138" s="20" t="s">
        <v>37</v>
      </c>
      <c r="K138"/>
    </row>
    <row r="139" spans="1:11">
      <c r="A139" s="21">
        <v>45656</v>
      </c>
      <c r="B139" s="16" t="s">
        <v>427</v>
      </c>
      <c r="C139" s="14" t="s">
        <v>34</v>
      </c>
      <c r="D139" s="17">
        <v>292</v>
      </c>
      <c r="E139" s="17">
        <v>295</v>
      </c>
      <c r="F139" s="17">
        <v>285</v>
      </c>
      <c r="G139" s="15">
        <v>290.5</v>
      </c>
      <c r="H139" s="18">
        <f t="shared" si="23"/>
        <v>342.46575342465752</v>
      </c>
      <c r="I139" s="19">
        <f>(D139-G139)*H139</f>
        <v>513.69863013698625</v>
      </c>
      <c r="J139" s="20" t="s">
        <v>88</v>
      </c>
      <c r="K139"/>
    </row>
    <row r="140" spans="1:11">
      <c r="A140" s="21">
        <v>45656</v>
      </c>
      <c r="B140" s="16" t="s">
        <v>49</v>
      </c>
      <c r="C140" s="14" t="s">
        <v>31</v>
      </c>
      <c r="D140" s="17">
        <v>256.39999999999998</v>
      </c>
      <c r="E140" s="17">
        <v>254</v>
      </c>
      <c r="F140" s="17">
        <v>264</v>
      </c>
      <c r="G140" s="15">
        <v>259.5</v>
      </c>
      <c r="H140" s="18">
        <f t="shared" si="23"/>
        <v>390.01560062402501</v>
      </c>
      <c r="I140" s="19">
        <f t="shared" si="22"/>
        <v>1209.0483619344864</v>
      </c>
      <c r="J140" s="20" t="s">
        <v>30</v>
      </c>
      <c r="K140"/>
    </row>
    <row r="141" spans="1:11">
      <c r="A141" s="21">
        <v>45657</v>
      </c>
      <c r="B141" s="16" t="s">
        <v>444</v>
      </c>
      <c r="C141" s="14" t="s">
        <v>29</v>
      </c>
      <c r="D141" s="15">
        <v>350</v>
      </c>
      <c r="E141" s="15">
        <v>346</v>
      </c>
      <c r="F141" s="15">
        <v>358</v>
      </c>
      <c r="G141" s="15">
        <v>346</v>
      </c>
      <c r="H141" s="18">
        <f>100000/D141</f>
        <v>285.71428571428572</v>
      </c>
      <c r="I141" s="19">
        <f t="shared" si="22"/>
        <v>-1142.8571428571429</v>
      </c>
      <c r="J141" s="20" t="s">
        <v>37</v>
      </c>
      <c r="K141"/>
    </row>
    <row r="142" spans="1:11">
      <c r="A142" s="21">
        <v>45657</v>
      </c>
      <c r="B142" s="16" t="s">
        <v>311</v>
      </c>
      <c r="C142" s="14" t="s">
        <v>31</v>
      </c>
      <c r="D142" s="14">
        <v>457</v>
      </c>
      <c r="E142" s="17">
        <v>452</v>
      </c>
      <c r="F142" s="17">
        <v>468</v>
      </c>
      <c r="G142" s="15">
        <v>464.8</v>
      </c>
      <c r="H142" s="18">
        <f t="shared" ref="H142:H148" si="24">100000/D142</f>
        <v>218.81838074398249</v>
      </c>
      <c r="I142" s="19">
        <f t="shared" si="22"/>
        <v>1706.7833698030659</v>
      </c>
      <c r="J142" s="20" t="s">
        <v>30</v>
      </c>
      <c r="K142"/>
    </row>
    <row r="143" spans="1:11">
      <c r="A143" s="21">
        <v>45657</v>
      </c>
      <c r="B143" s="16" t="s">
        <v>345</v>
      </c>
      <c r="C143" s="14" t="s">
        <v>31</v>
      </c>
      <c r="D143" s="17">
        <v>206</v>
      </c>
      <c r="E143" s="17">
        <v>204</v>
      </c>
      <c r="F143" s="17">
        <v>211</v>
      </c>
      <c r="G143" s="15">
        <v>204</v>
      </c>
      <c r="H143" s="18">
        <f t="shared" si="24"/>
        <v>485.43689320388347</v>
      </c>
      <c r="I143" s="19">
        <f t="shared" si="22"/>
        <v>-970.87378640776694</v>
      </c>
      <c r="J143" s="20" t="s">
        <v>37</v>
      </c>
      <c r="K143"/>
    </row>
    <row r="144" spans="1:11">
      <c r="A144" s="21">
        <v>45657</v>
      </c>
      <c r="B144" s="16" t="s">
        <v>215</v>
      </c>
      <c r="C144" s="14" t="s">
        <v>31</v>
      </c>
      <c r="D144" s="17">
        <v>498</v>
      </c>
      <c r="E144" s="17">
        <v>493</v>
      </c>
      <c r="F144" s="17">
        <v>508</v>
      </c>
      <c r="G144" s="15">
        <v>493</v>
      </c>
      <c r="H144" s="18">
        <f t="shared" si="24"/>
        <v>200.80321285140562</v>
      </c>
      <c r="I144" s="19">
        <f t="shared" si="22"/>
        <v>-1004.0160642570281</v>
      </c>
      <c r="J144" s="20" t="s">
        <v>37</v>
      </c>
      <c r="K144"/>
    </row>
    <row r="145" spans="1:11">
      <c r="A145" s="21">
        <v>45657</v>
      </c>
      <c r="B145" s="16" t="s">
        <v>118</v>
      </c>
      <c r="C145" s="14" t="s">
        <v>31</v>
      </c>
      <c r="D145" s="17">
        <v>173</v>
      </c>
      <c r="E145" s="17">
        <v>172</v>
      </c>
      <c r="F145" s="17">
        <v>178</v>
      </c>
      <c r="G145" s="15">
        <v>174.75</v>
      </c>
      <c r="H145" s="18">
        <f t="shared" si="24"/>
        <v>578.03468208092488</v>
      </c>
      <c r="I145" s="19">
        <f t="shared" si="22"/>
        <v>1011.5606936416185</v>
      </c>
      <c r="J145" s="20" t="s">
        <v>30</v>
      </c>
      <c r="K145"/>
    </row>
    <row r="146" spans="1:11">
      <c r="A146" s="21">
        <v>45657</v>
      </c>
      <c r="B146" s="16" t="s">
        <v>216</v>
      </c>
      <c r="C146" s="14" t="s">
        <v>31</v>
      </c>
      <c r="D146" s="17">
        <v>213</v>
      </c>
      <c r="E146" s="17">
        <v>211</v>
      </c>
      <c r="F146" s="17">
        <v>218</v>
      </c>
      <c r="G146" s="15">
        <v>217</v>
      </c>
      <c r="H146" s="18">
        <f t="shared" si="24"/>
        <v>469.48356807511738</v>
      </c>
      <c r="I146" s="19">
        <f t="shared" si="22"/>
        <v>1877.9342723004695</v>
      </c>
      <c r="J146" s="20" t="s">
        <v>30</v>
      </c>
      <c r="K146"/>
    </row>
    <row r="147" spans="1:11">
      <c r="A147" s="21">
        <v>45657</v>
      </c>
      <c r="B147" s="16" t="s">
        <v>445</v>
      </c>
      <c r="C147" s="14" t="s">
        <v>31</v>
      </c>
      <c r="D147" s="17">
        <v>1464</v>
      </c>
      <c r="E147" s="17">
        <v>1449</v>
      </c>
      <c r="F147" s="17">
        <v>1496</v>
      </c>
      <c r="G147" s="15">
        <v>1484.5</v>
      </c>
      <c r="H147" s="18">
        <f t="shared" si="24"/>
        <v>68.306010928961754</v>
      </c>
      <c r="I147" s="19">
        <f t="shared" si="22"/>
        <v>1400.273224043716</v>
      </c>
      <c r="J147" s="20" t="s">
        <v>30</v>
      </c>
      <c r="K147"/>
    </row>
    <row r="148" spans="1:11">
      <c r="A148" s="21">
        <v>45657</v>
      </c>
      <c r="B148" s="16" t="s">
        <v>41</v>
      </c>
      <c r="C148" s="14" t="s">
        <v>31</v>
      </c>
      <c r="D148" s="17">
        <v>434</v>
      </c>
      <c r="E148" s="17">
        <v>430</v>
      </c>
      <c r="F148" s="17">
        <v>443</v>
      </c>
      <c r="G148" s="15">
        <v>434.5</v>
      </c>
      <c r="H148" s="18">
        <f t="shared" si="24"/>
        <v>230.41474654377879</v>
      </c>
      <c r="I148" s="19">
        <f t="shared" si="22"/>
        <v>115.2073732718894</v>
      </c>
      <c r="J148" s="20" t="s">
        <v>32</v>
      </c>
      <c r="K148"/>
    </row>
    <row r="149" spans="1:11">
      <c r="A149" s="51" t="s">
        <v>11</v>
      </c>
      <c r="B149" s="52"/>
      <c r="C149" s="52"/>
      <c r="D149" s="52"/>
      <c r="E149" s="52"/>
      <c r="F149" s="52"/>
      <c r="G149" s="52"/>
      <c r="H149" s="53"/>
      <c r="I149" s="3">
        <f>SUM(I4:I148)</f>
        <v>60855.442052196071</v>
      </c>
      <c r="J149" s="1"/>
      <c r="K149" s="37"/>
    </row>
  </sheetData>
  <mergeCells count="3">
    <mergeCell ref="A1:J1"/>
    <mergeCell ref="A2:J2"/>
    <mergeCell ref="A149:H149"/>
  </mergeCells>
  <conditionalFormatting sqref="I149">
    <cfRule type="cellIs" dxfId="2" priority="1" stopIfTrue="1" operator="lessThanOr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6"/>
  <sheetViews>
    <sheetView topLeftCell="A22" workbookViewId="0">
      <selection activeCell="M14" sqref="M14"/>
    </sheetView>
  </sheetViews>
  <sheetFormatPr defaultRowHeight="14.4"/>
  <cols>
    <col min="1" max="1" width="9.6640625" bestFit="1" customWidth="1"/>
    <col min="2" max="2" width="20.109375" style="8" bestFit="1" customWidth="1"/>
    <col min="3" max="3" width="25.5546875" customWidth="1"/>
    <col min="4" max="4" width="8.21875" bestFit="1" customWidth="1"/>
    <col min="10" max="10" width="15.88671875" customWidth="1"/>
    <col min="12" max="12" width="16.21875" bestFit="1" customWidth="1"/>
    <col min="13" max="13" width="10.33203125" customWidth="1"/>
    <col min="14" max="14" width="13.6640625" customWidth="1"/>
    <col min="15" max="15" width="14" customWidth="1"/>
    <col min="16" max="16" width="13.44140625" customWidth="1"/>
  </cols>
  <sheetData>
    <row r="1" spans="1:15" ht="20.399999999999999" customHeight="1">
      <c r="A1" s="49" t="s">
        <v>12</v>
      </c>
      <c r="B1" s="50"/>
      <c r="C1" s="50"/>
      <c r="D1" s="50"/>
      <c r="E1" s="50"/>
      <c r="F1" s="50"/>
      <c r="G1" s="50"/>
      <c r="H1" s="50"/>
      <c r="I1" s="50"/>
      <c r="J1" s="50"/>
    </row>
    <row r="2" spans="1:15" ht="18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5"/>
    </row>
    <row r="3" spans="1:15" ht="28.8">
      <c r="A3" s="9" t="s">
        <v>1</v>
      </c>
      <c r="B3" s="10" t="s">
        <v>14</v>
      </c>
      <c r="C3" s="10" t="s">
        <v>2</v>
      </c>
      <c r="D3" s="10" t="s">
        <v>3</v>
      </c>
      <c r="E3" s="10" t="s">
        <v>4</v>
      </c>
      <c r="F3" s="10" t="s">
        <v>6</v>
      </c>
      <c r="G3" s="10" t="s">
        <v>5</v>
      </c>
      <c r="H3" s="10" t="s">
        <v>15</v>
      </c>
      <c r="I3" s="10" t="s">
        <v>16</v>
      </c>
      <c r="J3" s="10" t="s">
        <v>10</v>
      </c>
      <c r="L3" s="24" t="s">
        <v>19</v>
      </c>
      <c r="M3" s="25" t="s">
        <v>20</v>
      </c>
      <c r="N3" s="25" t="s">
        <v>21</v>
      </c>
      <c r="O3" s="25" t="s">
        <v>22</v>
      </c>
    </row>
    <row r="4" spans="1:15">
      <c r="A4" s="21">
        <v>45628</v>
      </c>
      <c r="B4" s="14" t="s">
        <v>33</v>
      </c>
      <c r="C4" s="2" t="s">
        <v>45</v>
      </c>
      <c r="D4" s="2" t="s">
        <v>31</v>
      </c>
      <c r="E4" s="40">
        <v>1803</v>
      </c>
      <c r="F4" s="5">
        <v>1770</v>
      </c>
      <c r="G4" s="41">
        <v>1844</v>
      </c>
      <c r="H4" s="5">
        <v>1770</v>
      </c>
      <c r="I4" s="19">
        <f t="shared" ref="I4:I6" si="0">+(50000/E4)*(H4-E4)</f>
        <v>-915.14143094841927</v>
      </c>
      <c r="J4" s="17" t="s">
        <v>37</v>
      </c>
      <c r="L4" s="22" t="s">
        <v>23</v>
      </c>
      <c r="M4" s="23">
        <v>39</v>
      </c>
      <c r="N4" s="23">
        <v>49584</v>
      </c>
      <c r="O4" s="26">
        <f>M4/M7</f>
        <v>0.54166666666666663</v>
      </c>
    </row>
    <row r="5" spans="1:15">
      <c r="A5" s="21">
        <v>45628</v>
      </c>
      <c r="B5" s="14" t="s">
        <v>33</v>
      </c>
      <c r="C5" s="2" t="s">
        <v>58</v>
      </c>
      <c r="D5" s="2" t="s">
        <v>31</v>
      </c>
      <c r="E5" s="40">
        <v>599</v>
      </c>
      <c r="F5" s="5">
        <v>583</v>
      </c>
      <c r="G5" s="41">
        <v>625</v>
      </c>
      <c r="H5" s="5">
        <v>609</v>
      </c>
      <c r="I5" s="19">
        <f t="shared" si="0"/>
        <v>834.72454090150245</v>
      </c>
      <c r="J5" s="17" t="s">
        <v>32</v>
      </c>
      <c r="L5" s="22" t="s">
        <v>24</v>
      </c>
      <c r="M5" s="23">
        <v>5</v>
      </c>
      <c r="N5" s="23">
        <v>0</v>
      </c>
      <c r="O5" s="26">
        <f>M5/M7</f>
        <v>6.9444444444444448E-2</v>
      </c>
    </row>
    <row r="6" spans="1:15">
      <c r="A6" s="21">
        <v>45628</v>
      </c>
      <c r="B6" s="14" t="s">
        <v>33</v>
      </c>
      <c r="C6" s="2" t="s">
        <v>42</v>
      </c>
      <c r="D6" s="2" t="s">
        <v>31</v>
      </c>
      <c r="E6" s="40">
        <v>6250</v>
      </c>
      <c r="F6" s="5">
        <v>5960</v>
      </c>
      <c r="G6" s="41">
        <v>6650</v>
      </c>
      <c r="H6" s="5">
        <v>6455</v>
      </c>
      <c r="I6" s="19">
        <f t="shared" si="0"/>
        <v>1640</v>
      </c>
      <c r="J6" s="17" t="s">
        <v>30</v>
      </c>
      <c r="L6" s="22" t="s">
        <v>25</v>
      </c>
      <c r="M6" s="23">
        <v>28</v>
      </c>
      <c r="N6" s="23">
        <v>-35330</v>
      </c>
      <c r="O6" s="26">
        <f>M6/M7</f>
        <v>0.3888888888888889</v>
      </c>
    </row>
    <row r="7" spans="1:15">
      <c r="A7" s="21">
        <v>45629</v>
      </c>
      <c r="B7" s="14" t="s">
        <v>33</v>
      </c>
      <c r="C7" s="2" t="s">
        <v>44</v>
      </c>
      <c r="D7" s="2" t="s">
        <v>29</v>
      </c>
      <c r="E7" s="40">
        <v>470</v>
      </c>
      <c r="F7" s="5">
        <v>451</v>
      </c>
      <c r="G7" s="41">
        <v>500</v>
      </c>
      <c r="H7" s="5">
        <v>484</v>
      </c>
      <c r="I7" s="19">
        <f t="shared" ref="I7:I15" si="1">+(50000/E7)*(H7-E7)</f>
        <v>1489.3617021276596</v>
      </c>
      <c r="J7" s="17" t="s">
        <v>30</v>
      </c>
      <c r="L7" s="24" t="s">
        <v>26</v>
      </c>
      <c r="M7" s="27">
        <f>SUM(M4:M6)</f>
        <v>72</v>
      </c>
      <c r="N7" s="27">
        <f>SUM(N4:N6)</f>
        <v>14254</v>
      </c>
      <c r="O7" s="28">
        <f>SUM(O4:O6)</f>
        <v>1</v>
      </c>
    </row>
    <row r="8" spans="1:15">
      <c r="A8" s="21">
        <v>45629</v>
      </c>
      <c r="B8" s="14" t="s">
        <v>33</v>
      </c>
      <c r="C8" s="2" t="s">
        <v>73</v>
      </c>
      <c r="D8" s="2" t="s">
        <v>31</v>
      </c>
      <c r="E8" s="40">
        <v>204</v>
      </c>
      <c r="F8" s="5">
        <v>196</v>
      </c>
      <c r="G8" s="41">
        <v>218</v>
      </c>
      <c r="H8" s="5">
        <v>204</v>
      </c>
      <c r="I8" s="19">
        <f t="shared" si="1"/>
        <v>0</v>
      </c>
      <c r="J8" s="17" t="s">
        <v>32</v>
      </c>
    </row>
    <row r="9" spans="1:15">
      <c r="A9" s="21">
        <v>45629</v>
      </c>
      <c r="B9" s="14" t="s">
        <v>33</v>
      </c>
      <c r="C9" s="2" t="s">
        <v>74</v>
      </c>
      <c r="D9" s="2" t="s">
        <v>31</v>
      </c>
      <c r="E9" s="40">
        <v>1894</v>
      </c>
      <c r="F9" s="5">
        <v>1870</v>
      </c>
      <c r="G9" s="41">
        <v>1960</v>
      </c>
      <c r="H9" s="4">
        <v>1908</v>
      </c>
      <c r="I9" s="19">
        <f t="shared" si="1"/>
        <v>369.58817317845831</v>
      </c>
      <c r="J9" s="17" t="s">
        <v>32</v>
      </c>
      <c r="L9" s="32"/>
      <c r="M9" s="33"/>
      <c r="N9" s="33"/>
    </row>
    <row r="10" spans="1:15">
      <c r="A10" s="21">
        <v>45630</v>
      </c>
      <c r="B10" s="14" t="s">
        <v>33</v>
      </c>
      <c r="C10" s="2" t="s">
        <v>99</v>
      </c>
      <c r="D10" s="2" t="s">
        <v>29</v>
      </c>
      <c r="E10" s="40">
        <v>3325</v>
      </c>
      <c r="F10" s="5">
        <v>3219</v>
      </c>
      <c r="G10" s="41">
        <v>3500</v>
      </c>
      <c r="H10" s="4">
        <v>3219</v>
      </c>
      <c r="I10" s="19">
        <f t="shared" si="1"/>
        <v>-1593.984962406015</v>
      </c>
      <c r="J10" s="17" t="s">
        <v>37</v>
      </c>
    </row>
    <row r="11" spans="1:15">
      <c r="A11" s="21">
        <v>45630</v>
      </c>
      <c r="B11" s="14" t="s">
        <v>33</v>
      </c>
      <c r="C11" s="2" t="s">
        <v>100</v>
      </c>
      <c r="D11" s="2" t="s">
        <v>31</v>
      </c>
      <c r="E11" s="40">
        <v>1317</v>
      </c>
      <c r="F11" s="5">
        <v>1300</v>
      </c>
      <c r="G11" s="41">
        <v>1375</v>
      </c>
      <c r="H11" s="4">
        <v>1325</v>
      </c>
      <c r="I11" s="19">
        <f t="shared" si="1"/>
        <v>303.72057706909641</v>
      </c>
      <c r="J11" s="17" t="s">
        <v>32</v>
      </c>
      <c r="L11" t="s">
        <v>36</v>
      </c>
    </row>
    <row r="12" spans="1:15">
      <c r="A12" s="21">
        <v>45630</v>
      </c>
      <c r="B12" s="14" t="s">
        <v>33</v>
      </c>
      <c r="C12" s="2" t="s">
        <v>101</v>
      </c>
      <c r="D12" s="2" t="s">
        <v>31</v>
      </c>
      <c r="E12" s="40">
        <v>938</v>
      </c>
      <c r="F12" s="5">
        <v>913</v>
      </c>
      <c r="G12" s="41">
        <v>980</v>
      </c>
      <c r="H12" s="4">
        <v>969</v>
      </c>
      <c r="I12" s="19">
        <f t="shared" si="1"/>
        <v>1652.4520255863538</v>
      </c>
      <c r="J12" s="17" t="s">
        <v>30</v>
      </c>
      <c r="L12" t="s">
        <v>35</v>
      </c>
    </row>
    <row r="13" spans="1:15">
      <c r="A13" s="21">
        <v>45630</v>
      </c>
      <c r="B13" s="14" t="s">
        <v>33</v>
      </c>
      <c r="C13" s="2" t="s">
        <v>102</v>
      </c>
      <c r="D13" s="2" t="s">
        <v>31</v>
      </c>
      <c r="E13" s="40">
        <v>216</v>
      </c>
      <c r="F13" s="5">
        <v>210.6</v>
      </c>
      <c r="G13" s="41">
        <v>226</v>
      </c>
      <c r="H13" s="4">
        <v>210.6</v>
      </c>
      <c r="I13" s="19">
        <f t="shared" si="1"/>
        <v>-1250.0000000000014</v>
      </c>
      <c r="J13" s="17" t="s">
        <v>37</v>
      </c>
    </row>
    <row r="14" spans="1:15">
      <c r="A14" s="21">
        <v>45631</v>
      </c>
      <c r="B14" s="14" t="s">
        <v>33</v>
      </c>
      <c r="C14" s="2" t="s">
        <v>121</v>
      </c>
      <c r="D14" s="2" t="s">
        <v>29</v>
      </c>
      <c r="E14" s="40">
        <v>4805</v>
      </c>
      <c r="F14" s="5">
        <v>4580</v>
      </c>
      <c r="G14" s="41">
        <v>5150</v>
      </c>
      <c r="H14" s="4">
        <v>4925</v>
      </c>
      <c r="I14" s="19">
        <f t="shared" si="1"/>
        <v>1248.6992715920915</v>
      </c>
      <c r="J14" s="17" t="s">
        <v>30</v>
      </c>
    </row>
    <row r="15" spans="1:15">
      <c r="A15" s="21">
        <v>45631</v>
      </c>
      <c r="B15" s="14" t="s">
        <v>33</v>
      </c>
      <c r="C15" s="2" t="s">
        <v>122</v>
      </c>
      <c r="D15" s="2" t="s">
        <v>31</v>
      </c>
      <c r="E15" s="40">
        <v>250</v>
      </c>
      <c r="F15" s="5">
        <v>244</v>
      </c>
      <c r="G15" s="41">
        <v>260</v>
      </c>
      <c r="H15" s="5">
        <v>244</v>
      </c>
      <c r="I15" s="19">
        <f t="shared" si="1"/>
        <v>-1200</v>
      </c>
      <c r="J15" s="17" t="s">
        <v>37</v>
      </c>
    </row>
    <row r="16" spans="1:15">
      <c r="A16" s="21">
        <v>45631</v>
      </c>
      <c r="B16" s="14" t="s">
        <v>33</v>
      </c>
      <c r="C16" s="2" t="s">
        <v>123</v>
      </c>
      <c r="D16" s="2" t="s">
        <v>31</v>
      </c>
      <c r="E16" s="40">
        <v>664</v>
      </c>
      <c r="F16" s="5">
        <v>650</v>
      </c>
      <c r="G16" s="41">
        <v>690</v>
      </c>
      <c r="H16" s="5">
        <v>687</v>
      </c>
      <c r="I16" s="19">
        <f t="shared" ref="I16:I17" si="2">+(50000/E16)*(H16-E16)</f>
        <v>1731.9277108433735</v>
      </c>
      <c r="J16" s="17" t="s">
        <v>30</v>
      </c>
    </row>
    <row r="17" spans="1:10">
      <c r="A17" s="21">
        <v>45632</v>
      </c>
      <c r="B17" s="14" t="s">
        <v>33</v>
      </c>
      <c r="C17" s="2" t="s">
        <v>144</v>
      </c>
      <c r="D17" s="2" t="s">
        <v>31</v>
      </c>
      <c r="E17" s="40">
        <v>1188</v>
      </c>
      <c r="F17" s="5">
        <v>1147</v>
      </c>
      <c r="G17" s="41">
        <v>1260</v>
      </c>
      <c r="H17" s="5">
        <v>1225</v>
      </c>
      <c r="I17" s="19">
        <f t="shared" si="2"/>
        <v>1557.2390572390573</v>
      </c>
      <c r="J17" s="17" t="s">
        <v>30</v>
      </c>
    </row>
    <row r="18" spans="1:10">
      <c r="A18" s="21">
        <v>45632</v>
      </c>
      <c r="B18" s="14" t="s">
        <v>33</v>
      </c>
      <c r="C18" s="2" t="s">
        <v>145</v>
      </c>
      <c r="D18" s="2" t="s">
        <v>31</v>
      </c>
      <c r="E18" s="40">
        <v>748</v>
      </c>
      <c r="F18" s="5">
        <v>723</v>
      </c>
      <c r="G18" s="41">
        <v>790</v>
      </c>
      <c r="H18" s="5">
        <v>768.9</v>
      </c>
      <c r="I18" s="19">
        <f t="shared" ref="I18:I21" si="3">+(50000/E18)*(H18-E18)</f>
        <v>1397.0588235294101</v>
      </c>
      <c r="J18" s="17" t="s">
        <v>30</v>
      </c>
    </row>
    <row r="19" spans="1:10">
      <c r="A19" s="21">
        <v>45632</v>
      </c>
      <c r="B19" s="14" t="s">
        <v>33</v>
      </c>
      <c r="C19" s="2" t="s">
        <v>146</v>
      </c>
      <c r="D19" s="2" t="s">
        <v>31</v>
      </c>
      <c r="E19" s="40">
        <v>756</v>
      </c>
      <c r="F19" s="5">
        <v>738</v>
      </c>
      <c r="G19" s="41">
        <v>790</v>
      </c>
      <c r="H19" s="5">
        <v>788</v>
      </c>
      <c r="I19" s="19">
        <f t="shared" si="3"/>
        <v>2116.4021164021165</v>
      </c>
      <c r="J19" s="17" t="s">
        <v>30</v>
      </c>
    </row>
    <row r="20" spans="1:10">
      <c r="A20" s="21">
        <v>45632</v>
      </c>
      <c r="B20" s="14" t="s">
        <v>33</v>
      </c>
      <c r="C20" s="2" t="s">
        <v>147</v>
      </c>
      <c r="D20" s="2" t="s">
        <v>31</v>
      </c>
      <c r="E20" s="40">
        <v>4488</v>
      </c>
      <c r="F20" s="5">
        <v>4397</v>
      </c>
      <c r="G20" s="41">
        <v>4640</v>
      </c>
      <c r="H20" s="5">
        <v>4397</v>
      </c>
      <c r="I20" s="19">
        <f t="shared" si="3"/>
        <v>-1013.8146167557932</v>
      </c>
      <c r="J20" s="17" t="s">
        <v>37</v>
      </c>
    </row>
    <row r="21" spans="1:10">
      <c r="A21" s="21">
        <v>45635</v>
      </c>
      <c r="B21" s="14" t="s">
        <v>33</v>
      </c>
      <c r="C21" s="2" t="s">
        <v>164</v>
      </c>
      <c r="D21" s="2" t="s">
        <v>31</v>
      </c>
      <c r="E21" s="40">
        <v>998</v>
      </c>
      <c r="F21" s="5">
        <v>978</v>
      </c>
      <c r="G21" s="41">
        <v>1030</v>
      </c>
      <c r="H21" s="4">
        <v>978</v>
      </c>
      <c r="I21" s="19">
        <f t="shared" si="3"/>
        <v>-1002.0040080160321</v>
      </c>
      <c r="J21" s="17" t="s">
        <v>37</v>
      </c>
    </row>
    <row r="22" spans="1:10">
      <c r="A22" s="21">
        <v>45635</v>
      </c>
      <c r="B22" s="14" t="s">
        <v>33</v>
      </c>
      <c r="C22" s="2" t="s">
        <v>165</v>
      </c>
      <c r="D22" s="2" t="s">
        <v>31</v>
      </c>
      <c r="E22" s="40">
        <v>946</v>
      </c>
      <c r="F22" s="5">
        <v>896</v>
      </c>
      <c r="G22" s="41">
        <v>1010</v>
      </c>
      <c r="H22" s="4">
        <v>971</v>
      </c>
      <c r="I22" s="19">
        <f t="shared" ref="I22:I26" si="4">+(50000/E22)*(H22-E22)</f>
        <v>1321.3530655391121</v>
      </c>
      <c r="J22" s="17" t="s">
        <v>30</v>
      </c>
    </row>
    <row r="23" spans="1:10">
      <c r="A23" s="21">
        <v>45635</v>
      </c>
      <c r="B23" s="14" t="s">
        <v>33</v>
      </c>
      <c r="C23" s="2" t="s">
        <v>166</v>
      </c>
      <c r="D23" s="2" t="s">
        <v>31</v>
      </c>
      <c r="E23" s="40">
        <v>1284</v>
      </c>
      <c r="F23" s="5">
        <v>1250</v>
      </c>
      <c r="G23" s="41">
        <v>1340</v>
      </c>
      <c r="H23" s="4">
        <v>1250</v>
      </c>
      <c r="I23" s="19">
        <f t="shared" si="4"/>
        <v>-1323.9875389408101</v>
      </c>
      <c r="J23" s="17" t="s">
        <v>37</v>
      </c>
    </row>
    <row r="24" spans="1:10">
      <c r="A24" s="21">
        <v>45636</v>
      </c>
      <c r="B24" s="14" t="s">
        <v>33</v>
      </c>
      <c r="C24" s="2" t="s">
        <v>199</v>
      </c>
      <c r="D24" s="2" t="s">
        <v>31</v>
      </c>
      <c r="E24" s="40">
        <v>5420</v>
      </c>
      <c r="F24" s="5">
        <v>5317</v>
      </c>
      <c r="G24" s="41">
        <v>5580</v>
      </c>
      <c r="H24" s="4">
        <v>5317</v>
      </c>
      <c r="I24" s="19">
        <f t="shared" si="4"/>
        <v>-950.18450184501853</v>
      </c>
      <c r="J24" s="17" t="s">
        <v>37</v>
      </c>
    </row>
    <row r="25" spans="1:10">
      <c r="A25" s="21">
        <v>45637</v>
      </c>
      <c r="B25" s="14" t="s">
        <v>33</v>
      </c>
      <c r="C25" s="2" t="s">
        <v>220</v>
      </c>
      <c r="D25" s="2" t="s">
        <v>29</v>
      </c>
      <c r="E25" s="40">
        <v>1955</v>
      </c>
      <c r="F25" s="5">
        <v>1910</v>
      </c>
      <c r="G25" s="41">
        <v>2060</v>
      </c>
      <c r="H25" s="4">
        <v>1910</v>
      </c>
      <c r="I25" s="19">
        <f t="shared" si="4"/>
        <v>-1150.8951406649617</v>
      </c>
      <c r="J25" s="17" t="s">
        <v>37</v>
      </c>
    </row>
    <row r="26" spans="1:10">
      <c r="A26" s="21">
        <v>45637</v>
      </c>
      <c r="B26" s="14" t="s">
        <v>33</v>
      </c>
      <c r="C26" s="2" t="s">
        <v>221</v>
      </c>
      <c r="D26" s="2" t="s">
        <v>31</v>
      </c>
      <c r="E26" s="40">
        <v>4748</v>
      </c>
      <c r="F26" s="5">
        <v>4599</v>
      </c>
      <c r="G26" s="41">
        <v>4970</v>
      </c>
      <c r="H26" s="4">
        <v>4599</v>
      </c>
      <c r="I26" s="19">
        <f t="shared" si="4"/>
        <v>-1569.0817186183656</v>
      </c>
      <c r="J26" s="17" t="s">
        <v>37</v>
      </c>
    </row>
    <row r="27" spans="1:10">
      <c r="A27" s="21">
        <v>45637</v>
      </c>
      <c r="B27" s="14" t="s">
        <v>33</v>
      </c>
      <c r="C27" s="2" t="s">
        <v>222</v>
      </c>
      <c r="D27" s="2" t="s">
        <v>31</v>
      </c>
      <c r="E27" s="40">
        <v>3387</v>
      </c>
      <c r="F27" s="5">
        <v>3348</v>
      </c>
      <c r="G27" s="41">
        <v>3520</v>
      </c>
      <c r="H27" s="4">
        <v>3348</v>
      </c>
      <c r="I27" s="19">
        <f t="shared" ref="I27" si="5">+(50000/E27)*(H27-E27)</f>
        <v>-575.73073516386182</v>
      </c>
      <c r="J27" s="17" t="s">
        <v>37</v>
      </c>
    </row>
    <row r="28" spans="1:10">
      <c r="A28" s="21">
        <v>45637</v>
      </c>
      <c r="B28" s="14" t="s">
        <v>33</v>
      </c>
      <c r="C28" s="2" t="s">
        <v>223</v>
      </c>
      <c r="D28" s="2" t="s">
        <v>31</v>
      </c>
      <c r="E28" s="40">
        <v>818</v>
      </c>
      <c r="F28" s="5">
        <v>784</v>
      </c>
      <c r="G28" s="41">
        <v>870</v>
      </c>
      <c r="H28" s="7">
        <v>839.9</v>
      </c>
      <c r="I28" s="19">
        <f t="shared" ref="I28:I30" si="6">+(50000/E28)*(H28-E28)</f>
        <v>1338.6308068459643</v>
      </c>
      <c r="J28" s="17" t="s">
        <v>30</v>
      </c>
    </row>
    <row r="29" spans="1:10">
      <c r="A29" s="21">
        <v>45637</v>
      </c>
      <c r="B29" s="14" t="s">
        <v>33</v>
      </c>
      <c r="C29" s="2" t="s">
        <v>224</v>
      </c>
      <c r="D29" s="2" t="s">
        <v>31</v>
      </c>
      <c r="E29" s="40">
        <v>343.7</v>
      </c>
      <c r="F29" s="5">
        <v>338</v>
      </c>
      <c r="G29" s="41">
        <v>354</v>
      </c>
      <c r="H29" s="4">
        <v>338</v>
      </c>
      <c r="I29" s="19">
        <f t="shared" si="6"/>
        <v>-829.21152167587843</v>
      </c>
      <c r="J29" s="17" t="s">
        <v>37</v>
      </c>
    </row>
    <row r="30" spans="1:10">
      <c r="A30" s="21">
        <v>45639</v>
      </c>
      <c r="B30" s="14" t="s">
        <v>33</v>
      </c>
      <c r="C30" s="2" t="s">
        <v>256</v>
      </c>
      <c r="D30" s="2" t="s">
        <v>31</v>
      </c>
      <c r="E30" s="40">
        <v>4489</v>
      </c>
      <c r="F30" s="5">
        <v>4410</v>
      </c>
      <c r="G30" s="41">
        <v>4650</v>
      </c>
      <c r="H30" s="4">
        <v>4410</v>
      </c>
      <c r="I30" s="19">
        <f t="shared" si="6"/>
        <v>-879.92871463577626</v>
      </c>
      <c r="J30" s="17" t="s">
        <v>37</v>
      </c>
    </row>
    <row r="31" spans="1:10">
      <c r="A31" s="21">
        <v>45639</v>
      </c>
      <c r="B31" s="14" t="s">
        <v>33</v>
      </c>
      <c r="C31" s="2" t="s">
        <v>257</v>
      </c>
      <c r="D31" s="2" t="s">
        <v>31</v>
      </c>
      <c r="E31" s="40">
        <v>12100</v>
      </c>
      <c r="F31" s="5">
        <v>11845</v>
      </c>
      <c r="G31" s="41">
        <v>12750</v>
      </c>
      <c r="H31" s="4">
        <v>11845</v>
      </c>
      <c r="I31" s="19">
        <f t="shared" ref="I31" si="7">+(50000/E31)*(H31-E31)</f>
        <v>-1053.7190082644627</v>
      </c>
      <c r="J31" s="17" t="s">
        <v>37</v>
      </c>
    </row>
    <row r="32" spans="1:10">
      <c r="A32" s="21">
        <v>45639</v>
      </c>
      <c r="B32" s="14" t="s">
        <v>33</v>
      </c>
      <c r="C32" s="2" t="s">
        <v>258</v>
      </c>
      <c r="D32" s="2" t="s">
        <v>31</v>
      </c>
      <c r="E32" s="40">
        <v>1243</v>
      </c>
      <c r="F32" s="5">
        <v>1210</v>
      </c>
      <c r="G32" s="41">
        <v>1290</v>
      </c>
      <c r="H32" s="4">
        <v>1280</v>
      </c>
      <c r="I32" s="19">
        <f t="shared" ref="I32:I34" si="8">+(50000/E32)*(H32-E32)</f>
        <v>1488.3346741753821</v>
      </c>
      <c r="J32" s="17" t="s">
        <v>30</v>
      </c>
    </row>
    <row r="33" spans="1:10">
      <c r="A33" s="21">
        <v>45639</v>
      </c>
      <c r="B33" s="14" t="s">
        <v>33</v>
      </c>
      <c r="C33" s="2" t="s">
        <v>259</v>
      </c>
      <c r="D33" s="2" t="s">
        <v>31</v>
      </c>
      <c r="E33" s="40">
        <v>334</v>
      </c>
      <c r="F33" s="5">
        <v>328</v>
      </c>
      <c r="G33" s="41">
        <v>350</v>
      </c>
      <c r="H33" s="4">
        <v>328</v>
      </c>
      <c r="I33" s="19">
        <f t="shared" si="8"/>
        <v>-898.20359281437118</v>
      </c>
      <c r="J33" s="17" t="s">
        <v>37</v>
      </c>
    </row>
    <row r="34" spans="1:10">
      <c r="A34" s="21">
        <v>45639</v>
      </c>
      <c r="B34" s="14" t="s">
        <v>33</v>
      </c>
      <c r="C34" s="2" t="s">
        <v>260</v>
      </c>
      <c r="D34" s="2" t="s">
        <v>31</v>
      </c>
      <c r="E34" s="40">
        <v>1037</v>
      </c>
      <c r="F34" s="5">
        <v>1010</v>
      </c>
      <c r="G34" s="41">
        <v>1080</v>
      </c>
      <c r="H34" s="4">
        <v>1037</v>
      </c>
      <c r="I34" s="19">
        <f t="shared" si="8"/>
        <v>0</v>
      </c>
      <c r="J34" s="17" t="s">
        <v>32</v>
      </c>
    </row>
    <row r="35" spans="1:10">
      <c r="A35" s="21">
        <v>45642</v>
      </c>
      <c r="B35" s="14" t="s">
        <v>33</v>
      </c>
      <c r="C35" s="2" t="s">
        <v>276</v>
      </c>
      <c r="D35" s="2" t="s">
        <v>31</v>
      </c>
      <c r="E35" s="40">
        <v>2188</v>
      </c>
      <c r="F35" s="5">
        <v>2128</v>
      </c>
      <c r="G35" s="41">
        <v>2280</v>
      </c>
      <c r="H35" s="4">
        <v>2250</v>
      </c>
      <c r="I35" s="19">
        <f t="shared" ref="I35:I37" si="9">+(50000/E35)*(H35-E35)</f>
        <v>1416.8190127970749</v>
      </c>
      <c r="J35" s="17" t="s">
        <v>30</v>
      </c>
    </row>
    <row r="36" spans="1:10">
      <c r="A36" s="21">
        <v>45642</v>
      </c>
      <c r="B36" s="14" t="s">
        <v>33</v>
      </c>
      <c r="C36" s="2" t="s">
        <v>95</v>
      </c>
      <c r="D36" s="2" t="s">
        <v>31</v>
      </c>
      <c r="E36" s="40">
        <v>7910</v>
      </c>
      <c r="F36" s="5">
        <v>7675</v>
      </c>
      <c r="G36" s="41">
        <v>8300</v>
      </c>
      <c r="H36" s="4">
        <v>7675</v>
      </c>
      <c r="I36" s="19">
        <f t="shared" si="9"/>
        <v>-1485.4614412136536</v>
      </c>
      <c r="J36" s="17" t="s">
        <v>37</v>
      </c>
    </row>
    <row r="37" spans="1:10">
      <c r="A37" s="21">
        <v>45642</v>
      </c>
      <c r="B37" s="14" t="s">
        <v>33</v>
      </c>
      <c r="C37" s="2" t="s">
        <v>277</v>
      </c>
      <c r="D37" s="2" t="s">
        <v>31</v>
      </c>
      <c r="E37" s="40">
        <v>894</v>
      </c>
      <c r="F37" s="5">
        <v>868</v>
      </c>
      <c r="G37" s="41">
        <v>930</v>
      </c>
      <c r="H37" s="4">
        <v>868</v>
      </c>
      <c r="I37" s="19">
        <f t="shared" si="9"/>
        <v>-1454.13870246085</v>
      </c>
      <c r="J37" s="17" t="s">
        <v>37</v>
      </c>
    </row>
    <row r="38" spans="1:10">
      <c r="A38" s="21">
        <v>45642</v>
      </c>
      <c r="B38" s="14" t="s">
        <v>33</v>
      </c>
      <c r="C38" s="2" t="s">
        <v>278</v>
      </c>
      <c r="D38" s="2" t="s">
        <v>31</v>
      </c>
      <c r="E38" s="40">
        <v>234.5</v>
      </c>
      <c r="F38" s="5">
        <v>230</v>
      </c>
      <c r="G38" s="41">
        <v>245</v>
      </c>
      <c r="H38" s="4">
        <v>230</v>
      </c>
      <c r="I38" s="19">
        <f t="shared" ref="I38:I40" si="10">+(50000/E38)*(H38-E38)</f>
        <v>-959.48827292110866</v>
      </c>
      <c r="J38" s="17" t="s">
        <v>37</v>
      </c>
    </row>
    <row r="39" spans="1:10">
      <c r="A39" s="21">
        <v>45642</v>
      </c>
      <c r="B39" s="14" t="s">
        <v>33</v>
      </c>
      <c r="C39" s="2" t="s">
        <v>279</v>
      </c>
      <c r="D39" s="2" t="s">
        <v>31</v>
      </c>
      <c r="E39" s="40">
        <v>1868</v>
      </c>
      <c r="F39" s="5">
        <v>1790</v>
      </c>
      <c r="G39" s="41">
        <v>1980</v>
      </c>
      <c r="H39" s="4">
        <v>1790</v>
      </c>
      <c r="I39" s="19">
        <f t="shared" si="10"/>
        <v>-2087.7944325481799</v>
      </c>
      <c r="J39" s="17" t="s">
        <v>37</v>
      </c>
    </row>
    <row r="40" spans="1:10">
      <c r="A40" s="21">
        <v>45642</v>
      </c>
      <c r="B40" s="14" t="s">
        <v>33</v>
      </c>
      <c r="C40" s="2" t="s">
        <v>176</v>
      </c>
      <c r="D40" s="2" t="s">
        <v>31</v>
      </c>
      <c r="E40" s="40">
        <v>487.6</v>
      </c>
      <c r="F40" s="5">
        <v>470</v>
      </c>
      <c r="G40" s="41">
        <v>514</v>
      </c>
      <c r="H40" s="4">
        <v>470</v>
      </c>
      <c r="I40" s="19">
        <f t="shared" si="10"/>
        <v>-1804.7579983593132</v>
      </c>
      <c r="J40" s="17" t="s">
        <v>37</v>
      </c>
    </row>
    <row r="41" spans="1:10">
      <c r="A41" s="21">
        <v>45642</v>
      </c>
      <c r="B41" s="14" t="s">
        <v>33</v>
      </c>
      <c r="C41" s="2" t="s">
        <v>174</v>
      </c>
      <c r="D41" s="2" t="s">
        <v>31</v>
      </c>
      <c r="E41" s="40">
        <v>1298</v>
      </c>
      <c r="F41" s="5">
        <v>1260</v>
      </c>
      <c r="G41" s="41">
        <v>1360</v>
      </c>
      <c r="H41" s="4">
        <v>1336</v>
      </c>
      <c r="I41" s="19">
        <f t="shared" ref="I41:I42" si="11">+(50000/E41)*(H41-E41)</f>
        <v>1463.7904468412944</v>
      </c>
      <c r="J41" s="17" t="s">
        <v>30</v>
      </c>
    </row>
    <row r="42" spans="1:10">
      <c r="A42" s="21">
        <v>45643</v>
      </c>
      <c r="B42" s="14" t="s">
        <v>33</v>
      </c>
      <c r="C42" s="2" t="s">
        <v>292</v>
      </c>
      <c r="D42" s="2" t="s">
        <v>29</v>
      </c>
      <c r="E42" s="40">
        <v>1345</v>
      </c>
      <c r="F42" s="5">
        <v>1293</v>
      </c>
      <c r="G42" s="41">
        <v>1425</v>
      </c>
      <c r="H42" s="4">
        <v>1380</v>
      </c>
      <c r="I42" s="19">
        <f t="shared" si="11"/>
        <v>1301.1152416356877</v>
      </c>
      <c r="J42" s="17" t="s">
        <v>30</v>
      </c>
    </row>
    <row r="43" spans="1:10">
      <c r="A43" s="21">
        <v>45644</v>
      </c>
      <c r="B43" s="14" t="s">
        <v>33</v>
      </c>
      <c r="C43" s="2" t="s">
        <v>314</v>
      </c>
      <c r="D43" s="2" t="s">
        <v>29</v>
      </c>
      <c r="E43" s="40">
        <v>5042</v>
      </c>
      <c r="F43" s="5">
        <v>4880</v>
      </c>
      <c r="G43" s="41">
        <v>5300</v>
      </c>
      <c r="H43" s="4">
        <v>5156</v>
      </c>
      <c r="I43" s="19">
        <f t="shared" ref="I43:I44" si="12">+(50000/E43)*(H43-E43)</f>
        <v>1130.5037683458945</v>
      </c>
      <c r="J43" s="17" t="s">
        <v>30</v>
      </c>
    </row>
    <row r="44" spans="1:10">
      <c r="A44" s="21">
        <v>45644</v>
      </c>
      <c r="B44" s="14" t="s">
        <v>33</v>
      </c>
      <c r="C44" s="2" t="s">
        <v>315</v>
      </c>
      <c r="D44" s="2" t="s">
        <v>31</v>
      </c>
      <c r="E44" s="40">
        <v>606</v>
      </c>
      <c r="F44" s="5">
        <v>590</v>
      </c>
      <c r="G44" s="41">
        <v>630</v>
      </c>
      <c r="H44" s="4">
        <v>608</v>
      </c>
      <c r="I44" s="19">
        <f t="shared" si="12"/>
        <v>165.01650165016503</v>
      </c>
      <c r="J44" s="17" t="s">
        <v>32</v>
      </c>
    </row>
    <row r="45" spans="1:10">
      <c r="A45" s="21">
        <v>45644</v>
      </c>
      <c r="B45" s="14" t="s">
        <v>33</v>
      </c>
      <c r="C45" s="2" t="s">
        <v>116</v>
      </c>
      <c r="D45" s="2" t="s">
        <v>31</v>
      </c>
      <c r="E45" s="40">
        <v>1304</v>
      </c>
      <c r="F45" s="5">
        <v>1248</v>
      </c>
      <c r="G45" s="41">
        <v>1380</v>
      </c>
      <c r="H45" s="19">
        <v>1335</v>
      </c>
      <c r="I45" s="19">
        <f t="shared" ref="I45:I49" si="13">+(50000/E45)*(H45-E45)</f>
        <v>1188.6503067484664</v>
      </c>
      <c r="J45" s="17" t="s">
        <v>30</v>
      </c>
    </row>
    <row r="46" spans="1:10">
      <c r="A46" s="21">
        <v>45645</v>
      </c>
      <c r="B46" s="14" t="s">
        <v>33</v>
      </c>
      <c r="C46" s="2" t="s">
        <v>330</v>
      </c>
      <c r="D46" s="2" t="s">
        <v>29</v>
      </c>
      <c r="E46" s="40">
        <v>3425</v>
      </c>
      <c r="F46" s="5">
        <v>3355</v>
      </c>
      <c r="G46" s="41">
        <v>3560</v>
      </c>
      <c r="H46" s="4">
        <v>3515</v>
      </c>
      <c r="I46" s="19">
        <f t="shared" si="13"/>
        <v>1313.8686131386862</v>
      </c>
      <c r="J46" s="17" t="s">
        <v>30</v>
      </c>
    </row>
    <row r="47" spans="1:10">
      <c r="A47" s="21">
        <v>45645</v>
      </c>
      <c r="B47" s="14" t="s">
        <v>33</v>
      </c>
      <c r="C47" s="2" t="s">
        <v>197</v>
      </c>
      <c r="D47" s="2" t="s">
        <v>31</v>
      </c>
      <c r="E47" s="40">
        <v>620</v>
      </c>
      <c r="F47" s="5">
        <v>601</v>
      </c>
      <c r="G47" s="41">
        <v>650</v>
      </c>
      <c r="H47" s="4">
        <v>601</v>
      </c>
      <c r="I47" s="19">
        <f t="shared" si="13"/>
        <v>-1532.258064516129</v>
      </c>
      <c r="J47" s="17" t="s">
        <v>37</v>
      </c>
    </row>
    <row r="48" spans="1:10">
      <c r="A48" s="21">
        <v>45646</v>
      </c>
      <c r="B48" s="14" t="s">
        <v>33</v>
      </c>
      <c r="C48" s="2" t="s">
        <v>345</v>
      </c>
      <c r="D48" s="2" t="s">
        <v>29</v>
      </c>
      <c r="E48" s="40">
        <v>216</v>
      </c>
      <c r="F48" s="5">
        <v>207</v>
      </c>
      <c r="G48" s="41">
        <v>232</v>
      </c>
      <c r="H48" s="4">
        <v>221.4</v>
      </c>
      <c r="I48" s="19">
        <f t="shared" si="13"/>
        <v>1250.0000000000014</v>
      </c>
      <c r="J48" s="17" t="s">
        <v>30</v>
      </c>
    </row>
    <row r="49" spans="1:10">
      <c r="A49" s="21">
        <v>45646</v>
      </c>
      <c r="B49" s="14" t="s">
        <v>33</v>
      </c>
      <c r="C49" s="2" t="s">
        <v>347</v>
      </c>
      <c r="D49" s="2" t="s">
        <v>31</v>
      </c>
      <c r="E49" s="40">
        <v>1244</v>
      </c>
      <c r="F49" s="5">
        <v>1183</v>
      </c>
      <c r="G49" s="41">
        <v>1320</v>
      </c>
      <c r="H49" s="4">
        <v>1183</v>
      </c>
      <c r="I49" s="19">
        <f t="shared" si="13"/>
        <v>-2451.7684887459809</v>
      </c>
      <c r="J49" s="17" t="s">
        <v>37</v>
      </c>
    </row>
    <row r="50" spans="1:10">
      <c r="A50" s="21">
        <v>45646</v>
      </c>
      <c r="B50" s="14" t="s">
        <v>33</v>
      </c>
      <c r="C50" s="2" t="s">
        <v>251</v>
      </c>
      <c r="D50" s="2" t="s">
        <v>31</v>
      </c>
      <c r="E50" s="40">
        <v>820</v>
      </c>
      <c r="F50" s="5">
        <v>780</v>
      </c>
      <c r="G50" s="41">
        <v>870</v>
      </c>
      <c r="H50" s="4">
        <v>850</v>
      </c>
      <c r="I50" s="19">
        <f t="shared" ref="I50:I55" si="14">+(50000/E50)*(H50-E50)</f>
        <v>1829.2682926829268</v>
      </c>
      <c r="J50" s="17" t="s">
        <v>30</v>
      </c>
    </row>
    <row r="51" spans="1:10">
      <c r="A51" s="21">
        <v>45649</v>
      </c>
      <c r="B51" s="14" t="s">
        <v>33</v>
      </c>
      <c r="C51" s="2" t="s">
        <v>365</v>
      </c>
      <c r="D51" s="2" t="s">
        <v>29</v>
      </c>
      <c r="E51" s="40">
        <v>323</v>
      </c>
      <c r="F51" s="5">
        <v>311</v>
      </c>
      <c r="G51" s="41">
        <v>340</v>
      </c>
      <c r="H51" s="4">
        <v>331</v>
      </c>
      <c r="I51" s="19">
        <f t="shared" si="14"/>
        <v>1238.3900928792571</v>
      </c>
      <c r="J51" s="17" t="s">
        <v>30</v>
      </c>
    </row>
    <row r="52" spans="1:10">
      <c r="A52" s="21">
        <v>45650</v>
      </c>
      <c r="B52" s="14" t="s">
        <v>33</v>
      </c>
      <c r="C52" s="2" t="s">
        <v>379</v>
      </c>
      <c r="D52" s="2" t="s">
        <v>29</v>
      </c>
      <c r="E52" s="40">
        <v>492</v>
      </c>
      <c r="F52" s="5">
        <v>464</v>
      </c>
      <c r="G52" s="41">
        <v>535</v>
      </c>
      <c r="H52" s="4">
        <v>507</v>
      </c>
      <c r="I52" s="19">
        <f t="shared" si="14"/>
        <v>1524.3902439024391</v>
      </c>
      <c r="J52" s="17" t="s">
        <v>30</v>
      </c>
    </row>
    <row r="53" spans="1:10">
      <c r="A53" s="21">
        <v>45650</v>
      </c>
      <c r="B53" s="14" t="s">
        <v>33</v>
      </c>
      <c r="C53" s="2" t="s">
        <v>380</v>
      </c>
      <c r="D53" s="2" t="s">
        <v>31</v>
      </c>
      <c r="E53" s="40">
        <v>794</v>
      </c>
      <c r="F53" s="5">
        <v>777</v>
      </c>
      <c r="G53" s="41">
        <v>830</v>
      </c>
      <c r="H53" s="4">
        <v>814</v>
      </c>
      <c r="I53" s="19">
        <f t="shared" si="14"/>
        <v>1259.4458438287154</v>
      </c>
      <c r="J53" s="17" t="s">
        <v>30</v>
      </c>
    </row>
    <row r="54" spans="1:10">
      <c r="A54" s="21">
        <v>45652</v>
      </c>
      <c r="B54" s="14" t="s">
        <v>33</v>
      </c>
      <c r="C54" s="2" t="s">
        <v>394</v>
      </c>
      <c r="D54" s="2" t="s">
        <v>29</v>
      </c>
      <c r="E54" s="40">
        <v>541</v>
      </c>
      <c r="F54" s="5">
        <v>531</v>
      </c>
      <c r="G54" s="41">
        <v>565</v>
      </c>
      <c r="H54" s="4">
        <v>541</v>
      </c>
      <c r="I54" s="19">
        <f t="shared" si="14"/>
        <v>0</v>
      </c>
      <c r="J54" s="17" t="s">
        <v>32</v>
      </c>
    </row>
    <row r="55" spans="1:10">
      <c r="A55" s="21">
        <v>45652</v>
      </c>
      <c r="B55" s="14" t="s">
        <v>33</v>
      </c>
      <c r="C55" s="2" t="s">
        <v>395</v>
      </c>
      <c r="D55" s="2" t="s">
        <v>31</v>
      </c>
      <c r="E55" s="40">
        <v>1810</v>
      </c>
      <c r="F55" s="5">
        <v>1770</v>
      </c>
      <c r="G55" s="41">
        <v>1880</v>
      </c>
      <c r="H55" s="4">
        <v>1770</v>
      </c>
      <c r="I55" s="19">
        <f t="shared" si="14"/>
        <v>-1104.9723756906078</v>
      </c>
      <c r="J55" s="17" t="s">
        <v>37</v>
      </c>
    </row>
    <row r="56" spans="1:10">
      <c r="A56" s="21">
        <v>45652</v>
      </c>
      <c r="B56" s="14" t="s">
        <v>33</v>
      </c>
      <c r="C56" s="2" t="s">
        <v>396</v>
      </c>
      <c r="D56" s="2" t="s">
        <v>31</v>
      </c>
      <c r="E56" s="40">
        <v>1093</v>
      </c>
      <c r="F56" s="5">
        <v>1050</v>
      </c>
      <c r="G56" s="41">
        <v>1170</v>
      </c>
      <c r="H56" s="4">
        <v>1138</v>
      </c>
      <c r="I56" s="19">
        <f t="shared" ref="I56:I74" si="15">+(50000/E56)*(H56-E56)</f>
        <v>2058.5544373284538</v>
      </c>
      <c r="J56" s="17" t="s">
        <v>30</v>
      </c>
    </row>
    <row r="57" spans="1:10">
      <c r="A57" s="21">
        <v>45652</v>
      </c>
      <c r="B57" s="14" t="s">
        <v>33</v>
      </c>
      <c r="C57" s="2" t="s">
        <v>397</v>
      </c>
      <c r="D57" s="2" t="s">
        <v>31</v>
      </c>
      <c r="E57" s="40">
        <v>4320</v>
      </c>
      <c r="F57" s="5">
        <v>4224</v>
      </c>
      <c r="G57" s="41">
        <v>4460</v>
      </c>
      <c r="H57" s="4">
        <v>4440</v>
      </c>
      <c r="I57" s="19">
        <f t="shared" si="15"/>
        <v>1388.8888888888889</v>
      </c>
      <c r="J57" s="17" t="s">
        <v>30</v>
      </c>
    </row>
    <row r="58" spans="1:10">
      <c r="A58" s="21">
        <v>45652</v>
      </c>
      <c r="B58" s="14" t="s">
        <v>33</v>
      </c>
      <c r="C58" s="2" t="s">
        <v>329</v>
      </c>
      <c r="D58" s="2" t="s">
        <v>31</v>
      </c>
      <c r="E58" s="40">
        <v>418</v>
      </c>
      <c r="F58" s="5">
        <v>405</v>
      </c>
      <c r="G58" s="41">
        <v>440</v>
      </c>
      <c r="H58" s="4">
        <v>405</v>
      </c>
      <c r="I58" s="19">
        <f t="shared" si="15"/>
        <v>-1555.0239234449762</v>
      </c>
      <c r="J58" s="17" t="s">
        <v>37</v>
      </c>
    </row>
    <row r="59" spans="1:10">
      <c r="A59" s="21">
        <v>45652</v>
      </c>
      <c r="B59" s="14" t="s">
        <v>33</v>
      </c>
      <c r="C59" s="2" t="s">
        <v>101</v>
      </c>
      <c r="D59" s="2" t="s">
        <v>31</v>
      </c>
      <c r="E59" s="40">
        <v>1008</v>
      </c>
      <c r="F59" s="5">
        <v>979</v>
      </c>
      <c r="G59" s="41">
        <v>1056</v>
      </c>
      <c r="H59" s="4">
        <v>1008</v>
      </c>
      <c r="I59" s="19">
        <f t="shared" si="15"/>
        <v>0</v>
      </c>
      <c r="J59" s="17" t="s">
        <v>32</v>
      </c>
    </row>
    <row r="60" spans="1:10">
      <c r="A60" s="21">
        <v>45653</v>
      </c>
      <c r="B60" s="14" t="s">
        <v>33</v>
      </c>
      <c r="C60" s="2" t="s">
        <v>412</v>
      </c>
      <c r="D60" s="2" t="s">
        <v>29</v>
      </c>
      <c r="E60" s="40">
        <v>1308</v>
      </c>
      <c r="F60" s="5">
        <v>1279</v>
      </c>
      <c r="G60" s="41">
        <v>1370</v>
      </c>
      <c r="H60" s="4">
        <v>1279</v>
      </c>
      <c r="I60" s="19">
        <f t="shared" si="15"/>
        <v>-1108.5626911314985</v>
      </c>
      <c r="J60" s="17" t="s">
        <v>37</v>
      </c>
    </row>
    <row r="61" spans="1:10">
      <c r="A61" s="21">
        <v>45653</v>
      </c>
      <c r="B61" s="14" t="s">
        <v>33</v>
      </c>
      <c r="C61" s="2" t="s">
        <v>413</v>
      </c>
      <c r="D61" s="2" t="s">
        <v>31</v>
      </c>
      <c r="E61" s="40">
        <v>583</v>
      </c>
      <c r="F61" s="5">
        <v>568</v>
      </c>
      <c r="G61" s="41">
        <v>608</v>
      </c>
      <c r="H61" s="4">
        <v>584</v>
      </c>
      <c r="I61" s="19">
        <f t="shared" si="15"/>
        <v>85.763293310463126</v>
      </c>
      <c r="J61" s="17" t="s">
        <v>32</v>
      </c>
    </row>
    <row r="62" spans="1:10">
      <c r="A62" s="21">
        <v>45653</v>
      </c>
      <c r="B62" s="14" t="s">
        <v>33</v>
      </c>
      <c r="C62" s="2" t="s">
        <v>414</v>
      </c>
      <c r="D62" s="2" t="s">
        <v>31</v>
      </c>
      <c r="E62" s="40">
        <v>2487</v>
      </c>
      <c r="F62" s="5">
        <v>2389</v>
      </c>
      <c r="G62" s="41">
        <v>2640</v>
      </c>
      <c r="H62" s="4">
        <v>2556</v>
      </c>
      <c r="I62" s="19">
        <f t="shared" si="15"/>
        <v>1387.2135102533173</v>
      </c>
      <c r="J62" s="17" t="s">
        <v>30</v>
      </c>
    </row>
    <row r="63" spans="1:10">
      <c r="A63" s="21">
        <v>45653</v>
      </c>
      <c r="B63" s="14" t="s">
        <v>33</v>
      </c>
      <c r="C63" s="2" t="s">
        <v>415</v>
      </c>
      <c r="D63" s="2" t="s">
        <v>31</v>
      </c>
      <c r="E63" s="40">
        <v>319.5</v>
      </c>
      <c r="F63" s="5">
        <v>312</v>
      </c>
      <c r="G63" s="41">
        <v>330</v>
      </c>
      <c r="H63" s="4">
        <v>323</v>
      </c>
      <c r="I63" s="19">
        <f t="shared" si="15"/>
        <v>547.73082942097028</v>
      </c>
      <c r="J63" s="17" t="s">
        <v>32</v>
      </c>
    </row>
    <row r="64" spans="1:10">
      <c r="A64" s="21">
        <v>45653</v>
      </c>
      <c r="B64" s="14" t="s">
        <v>33</v>
      </c>
      <c r="C64" s="2" t="s">
        <v>117</v>
      </c>
      <c r="D64" s="2" t="s">
        <v>31</v>
      </c>
      <c r="E64" s="40">
        <v>5070</v>
      </c>
      <c r="F64" s="5">
        <v>4960</v>
      </c>
      <c r="G64" s="41">
        <v>5250</v>
      </c>
      <c r="H64" s="4">
        <v>4960</v>
      </c>
      <c r="I64" s="19">
        <f t="shared" si="15"/>
        <v>-1084.8126232741618</v>
      </c>
      <c r="J64" s="17" t="s">
        <v>37</v>
      </c>
    </row>
    <row r="65" spans="1:10">
      <c r="A65" s="21">
        <v>45653</v>
      </c>
      <c r="B65" s="14" t="s">
        <v>33</v>
      </c>
      <c r="C65" s="2" t="s">
        <v>409</v>
      </c>
      <c r="D65" s="2" t="s">
        <v>31</v>
      </c>
      <c r="E65" s="40">
        <v>1635</v>
      </c>
      <c r="F65" s="5">
        <v>1592</v>
      </c>
      <c r="G65" s="41">
        <v>1680</v>
      </c>
      <c r="H65" s="4">
        <v>1645</v>
      </c>
      <c r="I65" s="19">
        <f t="shared" si="15"/>
        <v>305.81039755351685</v>
      </c>
      <c r="J65" s="17" t="s">
        <v>32</v>
      </c>
    </row>
    <row r="66" spans="1:10">
      <c r="A66" s="21">
        <v>45656</v>
      </c>
      <c r="B66" s="14" t="s">
        <v>33</v>
      </c>
      <c r="C66" s="2" t="s">
        <v>428</v>
      </c>
      <c r="D66" s="2" t="s">
        <v>31</v>
      </c>
      <c r="E66" s="40">
        <v>693</v>
      </c>
      <c r="F66" s="5">
        <v>677</v>
      </c>
      <c r="G66" s="41">
        <v>730</v>
      </c>
      <c r="H66" s="4">
        <v>708.5</v>
      </c>
      <c r="I66" s="19">
        <f t="shared" si="15"/>
        <v>1118.3261183261184</v>
      </c>
      <c r="J66" s="17" t="s">
        <v>30</v>
      </c>
    </row>
    <row r="67" spans="1:10">
      <c r="A67" s="21">
        <v>45656</v>
      </c>
      <c r="B67" s="14" t="s">
        <v>33</v>
      </c>
      <c r="C67" s="2" t="s">
        <v>429</v>
      </c>
      <c r="D67" s="2" t="s">
        <v>31</v>
      </c>
      <c r="E67" s="40">
        <v>975</v>
      </c>
      <c r="F67" s="5">
        <v>952</v>
      </c>
      <c r="G67" s="41">
        <v>1020</v>
      </c>
      <c r="H67" s="4">
        <v>1001</v>
      </c>
      <c r="I67" s="19">
        <f t="shared" si="15"/>
        <v>1333.3333333333335</v>
      </c>
      <c r="J67" s="17" t="s">
        <v>30</v>
      </c>
    </row>
    <row r="68" spans="1:10">
      <c r="A68" s="21">
        <v>45656</v>
      </c>
      <c r="B68" s="14" t="s">
        <v>33</v>
      </c>
      <c r="C68" s="2" t="s">
        <v>271</v>
      </c>
      <c r="D68" s="2" t="s">
        <v>31</v>
      </c>
      <c r="E68" s="40">
        <v>361</v>
      </c>
      <c r="F68" s="5">
        <v>337</v>
      </c>
      <c r="G68" s="41">
        <v>410</v>
      </c>
      <c r="H68" s="4">
        <v>371.5</v>
      </c>
      <c r="I68" s="19">
        <f t="shared" si="15"/>
        <v>1454.2936288088645</v>
      </c>
      <c r="J68" s="17" t="s">
        <v>30</v>
      </c>
    </row>
    <row r="69" spans="1:10">
      <c r="A69" s="21">
        <v>45656</v>
      </c>
      <c r="B69" s="14" t="s">
        <v>33</v>
      </c>
      <c r="C69" s="2" t="s">
        <v>430</v>
      </c>
      <c r="D69" s="2" t="s">
        <v>31</v>
      </c>
      <c r="E69" s="40">
        <v>1516</v>
      </c>
      <c r="F69" s="5">
        <v>1460</v>
      </c>
      <c r="G69" s="41">
        <v>1590</v>
      </c>
      <c r="H69" s="4">
        <v>1562</v>
      </c>
      <c r="I69" s="19">
        <f t="shared" si="15"/>
        <v>1517.1503957783643</v>
      </c>
      <c r="J69" s="17" t="s">
        <v>30</v>
      </c>
    </row>
    <row r="70" spans="1:10">
      <c r="A70" s="21">
        <v>45656</v>
      </c>
      <c r="B70" s="14" t="s">
        <v>33</v>
      </c>
      <c r="C70" s="2" t="s">
        <v>431</v>
      </c>
      <c r="D70" s="2" t="s">
        <v>31</v>
      </c>
      <c r="E70" s="40">
        <v>6984</v>
      </c>
      <c r="F70" s="5">
        <v>6870</v>
      </c>
      <c r="G70" s="41">
        <v>7200</v>
      </c>
      <c r="H70" s="4">
        <v>6870</v>
      </c>
      <c r="I70" s="19">
        <f t="shared" si="15"/>
        <v>-816.15120274914091</v>
      </c>
      <c r="J70" s="17" t="s">
        <v>37</v>
      </c>
    </row>
    <row r="71" spans="1:10">
      <c r="A71" s="21">
        <v>45656</v>
      </c>
      <c r="B71" s="14" t="s">
        <v>33</v>
      </c>
      <c r="C71" s="2" t="s">
        <v>432</v>
      </c>
      <c r="D71" s="2" t="s">
        <v>31</v>
      </c>
      <c r="E71" s="40">
        <v>751</v>
      </c>
      <c r="F71" s="5">
        <v>723</v>
      </c>
      <c r="G71" s="41">
        <v>798</v>
      </c>
      <c r="H71" s="4">
        <v>772</v>
      </c>
      <c r="I71" s="19">
        <f t="shared" si="15"/>
        <v>1398.1358189081225</v>
      </c>
      <c r="J71" s="17" t="s">
        <v>30</v>
      </c>
    </row>
    <row r="72" spans="1:10">
      <c r="A72" s="21">
        <v>45657</v>
      </c>
      <c r="B72" s="14" t="s">
        <v>33</v>
      </c>
      <c r="C72" s="2" t="s">
        <v>49</v>
      </c>
      <c r="D72" s="2" t="s">
        <v>29</v>
      </c>
      <c r="E72" s="40">
        <v>268</v>
      </c>
      <c r="F72" s="5">
        <v>259</v>
      </c>
      <c r="G72" s="41">
        <v>284</v>
      </c>
      <c r="H72" s="4">
        <v>259</v>
      </c>
      <c r="I72" s="19">
        <f t="shared" si="15"/>
        <v>-1679.1044776119404</v>
      </c>
      <c r="J72" s="17" t="s">
        <v>37</v>
      </c>
    </row>
    <row r="73" spans="1:10">
      <c r="A73" s="21">
        <v>45657</v>
      </c>
      <c r="B73" s="14" t="s">
        <v>33</v>
      </c>
      <c r="C73" s="2" t="s">
        <v>446</v>
      </c>
      <c r="D73" s="2" t="s">
        <v>31</v>
      </c>
      <c r="E73" s="40">
        <v>1563</v>
      </c>
      <c r="F73" s="5">
        <v>1518</v>
      </c>
      <c r="G73" s="41">
        <v>1630</v>
      </c>
      <c r="H73" s="4">
        <v>1618</v>
      </c>
      <c r="I73" s="19">
        <f t="shared" si="15"/>
        <v>1759.4369801663468</v>
      </c>
      <c r="J73" s="17" t="s">
        <v>30</v>
      </c>
    </row>
    <row r="74" spans="1:10">
      <c r="A74" s="21">
        <v>45657</v>
      </c>
      <c r="B74" s="14" t="s">
        <v>33</v>
      </c>
      <c r="C74" s="2" t="s">
        <v>223</v>
      </c>
      <c r="D74" s="2" t="s">
        <v>31</v>
      </c>
      <c r="E74" s="40">
        <v>835</v>
      </c>
      <c r="F74" s="5">
        <v>806</v>
      </c>
      <c r="G74" s="41">
        <v>880</v>
      </c>
      <c r="H74" s="4">
        <v>835</v>
      </c>
      <c r="I74" s="19">
        <f t="shared" si="15"/>
        <v>0</v>
      </c>
      <c r="J74" s="17" t="s">
        <v>32</v>
      </c>
    </row>
    <row r="75" spans="1:10">
      <c r="A75" s="21">
        <v>45657</v>
      </c>
      <c r="B75" s="14" t="s">
        <v>33</v>
      </c>
      <c r="C75" s="2" t="s">
        <v>42</v>
      </c>
      <c r="D75" s="2" t="s">
        <v>31</v>
      </c>
      <c r="E75" s="40">
        <v>7356</v>
      </c>
      <c r="F75" s="5">
        <v>7126</v>
      </c>
      <c r="G75" s="41">
        <v>7600</v>
      </c>
      <c r="H75" s="4">
        <v>7600</v>
      </c>
      <c r="I75" s="19">
        <f t="shared" ref="I75" si="16">+(50000/E75)*(H75-E75)</f>
        <v>1658.5100598151168</v>
      </c>
      <c r="J75" s="17" t="s">
        <v>30</v>
      </c>
    </row>
    <row r="76" spans="1:10">
      <c r="A76" s="56" t="s">
        <v>11</v>
      </c>
      <c r="B76" s="56"/>
      <c r="C76" s="56"/>
      <c r="D76" s="56"/>
      <c r="E76" s="56"/>
      <c r="F76" s="56"/>
      <c r="G76" s="56"/>
      <c r="H76" s="56"/>
      <c r="I76" s="12">
        <f>SUM(I4:I75)</f>
        <v>14253.716415954756</v>
      </c>
      <c r="J76" s="13"/>
    </row>
  </sheetData>
  <mergeCells count="3">
    <mergeCell ref="A2:J2"/>
    <mergeCell ref="A76:H76"/>
    <mergeCell ref="A1:J1"/>
  </mergeCells>
  <conditionalFormatting sqref="I76">
    <cfRule type="cellIs" dxfId="1" priority="1" stopIfTrue="1" operator="lessThanOr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9"/>
  <sheetViews>
    <sheetView workbookViewId="0">
      <selection activeCell="D30" sqref="D30"/>
    </sheetView>
  </sheetViews>
  <sheetFormatPr defaultRowHeight="14.4"/>
  <cols>
    <col min="1" max="1" width="11" customWidth="1"/>
    <col min="2" max="2" width="17.6640625" bestFit="1" customWidth="1"/>
    <col min="3" max="3" width="45.33203125" customWidth="1"/>
    <col min="6" max="6" width="8.77734375" customWidth="1"/>
    <col min="7" max="7" width="7.77734375" customWidth="1"/>
    <col min="8" max="8" width="5.88671875" bestFit="1" customWidth="1"/>
    <col min="11" max="11" width="15" customWidth="1"/>
    <col min="13" max="13" width="16.21875" bestFit="1" customWidth="1"/>
    <col min="14" max="14" width="7.5546875" customWidth="1"/>
    <col min="15" max="15" width="8.88671875" customWidth="1"/>
    <col min="16" max="16" width="13.21875" customWidth="1"/>
  </cols>
  <sheetData>
    <row r="1" spans="1:16" ht="20.399999999999999" customHeight="1">
      <c r="A1" s="49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6" ht="15">
      <c r="A2" s="57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6" ht="43.2">
      <c r="A3" s="9" t="s">
        <v>1</v>
      </c>
      <c r="B3" s="10" t="s">
        <v>14</v>
      </c>
      <c r="C3" s="10" t="s">
        <v>2</v>
      </c>
      <c r="D3" s="10" t="s">
        <v>3</v>
      </c>
      <c r="E3" s="10" t="s">
        <v>4</v>
      </c>
      <c r="F3" s="10" t="s">
        <v>6</v>
      </c>
      <c r="G3" s="10" t="s">
        <v>5</v>
      </c>
      <c r="H3" s="10" t="s">
        <v>15</v>
      </c>
      <c r="I3" s="10" t="s">
        <v>8</v>
      </c>
      <c r="J3" s="10" t="s">
        <v>16</v>
      </c>
      <c r="K3" s="9" t="s">
        <v>10</v>
      </c>
      <c r="M3" s="24" t="s">
        <v>19</v>
      </c>
      <c r="N3" s="25" t="s">
        <v>20</v>
      </c>
      <c r="O3" s="25" t="s">
        <v>21</v>
      </c>
      <c r="P3" s="25" t="s">
        <v>28</v>
      </c>
    </row>
    <row r="4" spans="1:16">
      <c r="A4" s="21">
        <v>45628</v>
      </c>
      <c r="B4" s="14" t="s">
        <v>18</v>
      </c>
      <c r="C4" s="2" t="s">
        <v>60</v>
      </c>
      <c r="D4" s="2" t="s">
        <v>34</v>
      </c>
      <c r="E4" s="40">
        <v>58</v>
      </c>
      <c r="F4" s="5">
        <v>67</v>
      </c>
      <c r="G4" s="41">
        <v>40</v>
      </c>
      <c r="H4" s="4">
        <v>52</v>
      </c>
      <c r="I4" s="4">
        <v>250</v>
      </c>
      <c r="J4" s="19">
        <f>+I4*(E4-H4)</f>
        <v>1500</v>
      </c>
      <c r="K4" s="17" t="s">
        <v>30</v>
      </c>
      <c r="M4" s="22" t="s">
        <v>23</v>
      </c>
      <c r="N4" s="23">
        <v>24</v>
      </c>
      <c r="O4" s="23">
        <v>78718</v>
      </c>
      <c r="P4" s="26">
        <f>N4/N7</f>
        <v>0.8</v>
      </c>
    </row>
    <row r="5" spans="1:16">
      <c r="A5" s="21">
        <v>45628</v>
      </c>
      <c r="B5" s="14" t="s">
        <v>18</v>
      </c>
      <c r="C5" s="2" t="s">
        <v>59</v>
      </c>
      <c r="D5" s="2" t="s">
        <v>34</v>
      </c>
      <c r="E5" s="40">
        <v>46</v>
      </c>
      <c r="F5" s="5">
        <v>60</v>
      </c>
      <c r="G5" s="41">
        <v>20</v>
      </c>
      <c r="H5" s="6">
        <v>44</v>
      </c>
      <c r="I5" s="6">
        <v>175</v>
      </c>
      <c r="J5" s="19">
        <f>+I5*(E5-H5)</f>
        <v>350</v>
      </c>
      <c r="K5" s="17" t="s">
        <v>32</v>
      </c>
      <c r="M5" s="22" t="s">
        <v>24</v>
      </c>
      <c r="N5" s="23">
        <v>0</v>
      </c>
      <c r="O5" s="23">
        <v>0</v>
      </c>
      <c r="P5" s="26">
        <f>N5/N7</f>
        <v>0</v>
      </c>
    </row>
    <row r="6" spans="1:16">
      <c r="A6" s="21">
        <v>45629</v>
      </c>
      <c r="B6" s="14" t="s">
        <v>33</v>
      </c>
      <c r="C6" s="2" t="s">
        <v>75</v>
      </c>
      <c r="D6" s="2" t="s">
        <v>31</v>
      </c>
      <c r="E6" s="40">
        <v>14</v>
      </c>
      <c r="F6" s="5">
        <v>10</v>
      </c>
      <c r="G6" s="41">
        <v>22</v>
      </c>
      <c r="H6" s="6">
        <v>16.5</v>
      </c>
      <c r="I6" s="4">
        <v>550</v>
      </c>
      <c r="J6" s="19">
        <f>+I6*(H6-E6)</f>
        <v>1375</v>
      </c>
      <c r="K6" s="17" t="s">
        <v>30</v>
      </c>
      <c r="M6" s="22" t="s">
        <v>25</v>
      </c>
      <c r="N6" s="23">
        <v>6</v>
      </c>
      <c r="O6" s="23">
        <v>-14413</v>
      </c>
      <c r="P6" s="26">
        <f>N6/N7</f>
        <v>0.2</v>
      </c>
    </row>
    <row r="7" spans="1:16">
      <c r="A7" s="21">
        <v>45629</v>
      </c>
      <c r="B7" s="14" t="s">
        <v>18</v>
      </c>
      <c r="C7" s="2" t="s">
        <v>76</v>
      </c>
      <c r="D7" s="2" t="s">
        <v>31</v>
      </c>
      <c r="E7" s="40">
        <v>60</v>
      </c>
      <c r="F7" s="5">
        <v>52</v>
      </c>
      <c r="G7" s="41">
        <v>80</v>
      </c>
      <c r="H7" s="4">
        <v>80</v>
      </c>
      <c r="I7" s="4">
        <v>300</v>
      </c>
      <c r="J7" s="19">
        <f>+I7*(H7-E7)</f>
        <v>6000</v>
      </c>
      <c r="K7" s="17" t="s">
        <v>30</v>
      </c>
      <c r="M7" s="24" t="s">
        <v>26</v>
      </c>
      <c r="N7" s="27">
        <f>SUM(N4:N6)</f>
        <v>30</v>
      </c>
      <c r="O7" s="27">
        <f>SUM(O4:O6)</f>
        <v>64305</v>
      </c>
      <c r="P7" s="28">
        <f>SUM(P4:P6)</f>
        <v>1</v>
      </c>
    </row>
    <row r="8" spans="1:16">
      <c r="A8" s="21">
        <v>45629</v>
      </c>
      <c r="B8" s="14" t="s">
        <v>18</v>
      </c>
      <c r="C8" s="2" t="s">
        <v>77</v>
      </c>
      <c r="D8" s="2" t="s">
        <v>31</v>
      </c>
      <c r="E8" s="40">
        <v>72</v>
      </c>
      <c r="F8" s="5">
        <v>58</v>
      </c>
      <c r="G8" s="41">
        <v>100</v>
      </c>
      <c r="H8" s="4">
        <v>87.5</v>
      </c>
      <c r="I8" s="4">
        <v>150</v>
      </c>
      <c r="J8" s="19">
        <f>+I8*(H8-E8)</f>
        <v>2325</v>
      </c>
      <c r="K8" s="17" t="s">
        <v>30</v>
      </c>
      <c r="M8" s="29"/>
      <c r="N8" s="30"/>
      <c r="O8" s="30"/>
      <c r="P8" s="31"/>
    </row>
    <row r="9" spans="1:16">
      <c r="A9" s="21">
        <v>45630</v>
      </c>
      <c r="B9" s="14" t="s">
        <v>18</v>
      </c>
      <c r="C9" s="2" t="s">
        <v>103</v>
      </c>
      <c r="D9" s="2" t="s">
        <v>34</v>
      </c>
      <c r="E9" s="40">
        <v>5</v>
      </c>
      <c r="F9" s="5">
        <v>7</v>
      </c>
      <c r="G9" s="42">
        <v>1.5</v>
      </c>
      <c r="H9" s="4">
        <v>3.5</v>
      </c>
      <c r="I9" s="4">
        <v>1700</v>
      </c>
      <c r="J9" s="19">
        <f>+I9*(E9-H9)</f>
        <v>2550</v>
      </c>
      <c r="K9" s="17" t="s">
        <v>30</v>
      </c>
      <c r="M9" s="29"/>
      <c r="N9" s="30"/>
      <c r="O9" s="30"/>
      <c r="P9" s="31"/>
    </row>
    <row r="10" spans="1:16">
      <c r="A10" s="21">
        <v>45630</v>
      </c>
      <c r="B10" s="14" t="s">
        <v>18</v>
      </c>
      <c r="C10" s="2" t="s">
        <v>104</v>
      </c>
      <c r="D10" s="2" t="s">
        <v>31</v>
      </c>
      <c r="E10" s="40">
        <v>52</v>
      </c>
      <c r="F10" s="5">
        <v>46</v>
      </c>
      <c r="G10" s="41">
        <v>64</v>
      </c>
      <c r="H10" s="4">
        <v>60.5</v>
      </c>
      <c r="I10" s="4">
        <v>450</v>
      </c>
      <c r="J10" s="19">
        <f>+I10*(H10-E10)</f>
        <v>3825</v>
      </c>
      <c r="K10" s="17" t="s">
        <v>30</v>
      </c>
      <c r="M10" s="29"/>
      <c r="N10" s="30"/>
      <c r="O10" s="30"/>
      <c r="P10" s="31"/>
    </row>
    <row r="11" spans="1:16">
      <c r="A11" s="21">
        <v>45631</v>
      </c>
      <c r="B11" s="14" t="s">
        <v>18</v>
      </c>
      <c r="C11" s="2" t="s">
        <v>124</v>
      </c>
      <c r="D11" s="2" t="s">
        <v>31</v>
      </c>
      <c r="E11" s="40">
        <v>220</v>
      </c>
      <c r="F11" s="5">
        <v>185</v>
      </c>
      <c r="G11" s="41">
        <v>280</v>
      </c>
      <c r="H11" s="4">
        <v>185</v>
      </c>
      <c r="I11" s="4">
        <v>75</v>
      </c>
      <c r="J11" s="19">
        <f t="shared" ref="J11:J13" si="0">+I11*(H11-E11)</f>
        <v>-2625</v>
      </c>
      <c r="K11" s="17" t="s">
        <v>37</v>
      </c>
      <c r="M11" s="29"/>
      <c r="N11" s="30"/>
      <c r="O11" s="30"/>
      <c r="P11" s="31"/>
    </row>
    <row r="12" spans="1:16">
      <c r="A12" s="21">
        <v>45631</v>
      </c>
      <c r="B12" s="14" t="s">
        <v>18</v>
      </c>
      <c r="C12" s="2" t="s">
        <v>125</v>
      </c>
      <c r="D12" s="2" t="s">
        <v>31</v>
      </c>
      <c r="E12" s="40">
        <v>165</v>
      </c>
      <c r="F12" s="5">
        <v>145</v>
      </c>
      <c r="G12" s="41">
        <v>200</v>
      </c>
      <c r="H12" s="4">
        <v>183</v>
      </c>
      <c r="I12" s="4">
        <v>125</v>
      </c>
      <c r="J12" s="19">
        <f t="shared" si="0"/>
        <v>2250</v>
      </c>
      <c r="K12" s="17" t="s">
        <v>30</v>
      </c>
      <c r="M12" s="29"/>
      <c r="N12" s="30"/>
      <c r="O12" s="30"/>
      <c r="P12" s="31"/>
    </row>
    <row r="13" spans="1:16">
      <c r="A13" s="21">
        <v>45632</v>
      </c>
      <c r="B13" s="14" t="s">
        <v>18</v>
      </c>
      <c r="C13" s="2" t="s">
        <v>148</v>
      </c>
      <c r="D13" s="2" t="s">
        <v>29</v>
      </c>
      <c r="E13" s="40">
        <v>20.399999999999999</v>
      </c>
      <c r="F13" s="5">
        <v>18</v>
      </c>
      <c r="G13" s="41">
        <v>30</v>
      </c>
      <c r="H13" s="4">
        <v>30</v>
      </c>
      <c r="I13" s="4">
        <v>1250</v>
      </c>
      <c r="J13" s="19">
        <f t="shared" si="0"/>
        <v>12000.000000000002</v>
      </c>
      <c r="K13" s="17" t="s">
        <v>30</v>
      </c>
      <c r="M13" s="29"/>
      <c r="N13" s="30"/>
      <c r="O13" s="30"/>
      <c r="P13" s="31"/>
    </row>
    <row r="14" spans="1:16">
      <c r="A14" s="21">
        <v>45632</v>
      </c>
      <c r="B14" s="14" t="s">
        <v>18</v>
      </c>
      <c r="C14" s="2" t="s">
        <v>149</v>
      </c>
      <c r="D14" s="2" t="s">
        <v>34</v>
      </c>
      <c r="E14" s="40">
        <v>8.1</v>
      </c>
      <c r="F14" s="5">
        <v>12</v>
      </c>
      <c r="G14" s="41">
        <v>2</v>
      </c>
      <c r="H14" s="4">
        <v>12</v>
      </c>
      <c r="I14" s="4">
        <v>625</v>
      </c>
      <c r="J14" s="19">
        <f t="shared" ref="J14" si="1">+I14*(E14-H14)</f>
        <v>-2437.5</v>
      </c>
      <c r="K14" s="17" t="s">
        <v>37</v>
      </c>
      <c r="M14" s="29"/>
      <c r="N14" s="30"/>
      <c r="O14" s="30"/>
      <c r="P14" s="31"/>
    </row>
    <row r="15" spans="1:16">
      <c r="A15" s="21">
        <v>45635</v>
      </c>
      <c r="B15" s="14" t="s">
        <v>18</v>
      </c>
      <c r="C15" s="2" t="s">
        <v>167</v>
      </c>
      <c r="D15" s="2" t="s">
        <v>29</v>
      </c>
      <c r="E15" s="40">
        <v>60</v>
      </c>
      <c r="F15" s="5">
        <v>45</v>
      </c>
      <c r="G15" s="41">
        <v>90</v>
      </c>
      <c r="H15" s="4">
        <v>69</v>
      </c>
      <c r="I15" s="4">
        <v>175</v>
      </c>
      <c r="J15" s="19">
        <f t="shared" ref="J15:J17" si="2">+I15*(H15-E15)</f>
        <v>1575</v>
      </c>
      <c r="K15" s="17" t="s">
        <v>30</v>
      </c>
      <c r="M15" s="29"/>
      <c r="N15" s="30"/>
      <c r="O15" s="30"/>
      <c r="P15" s="31"/>
    </row>
    <row r="16" spans="1:16">
      <c r="A16" s="21">
        <v>45635</v>
      </c>
      <c r="B16" s="14" t="s">
        <v>18</v>
      </c>
      <c r="C16" s="2" t="s">
        <v>168</v>
      </c>
      <c r="D16" s="2" t="s">
        <v>31</v>
      </c>
      <c r="E16" s="40">
        <v>19.600000000000001</v>
      </c>
      <c r="F16" s="5">
        <v>17</v>
      </c>
      <c r="G16" s="41">
        <v>28</v>
      </c>
      <c r="H16" s="4">
        <v>22.3</v>
      </c>
      <c r="I16" s="4">
        <v>1000</v>
      </c>
      <c r="J16" s="19">
        <f t="shared" si="2"/>
        <v>2699.9999999999991</v>
      </c>
      <c r="K16" s="17" t="s">
        <v>30</v>
      </c>
      <c r="M16" s="29"/>
      <c r="N16" s="30"/>
      <c r="O16" s="30"/>
      <c r="P16" s="31"/>
    </row>
    <row r="17" spans="1:16">
      <c r="A17" s="21">
        <v>45636</v>
      </c>
      <c r="B17" s="14" t="s">
        <v>18</v>
      </c>
      <c r="C17" s="2" t="s">
        <v>200</v>
      </c>
      <c r="D17" s="2" t="s">
        <v>29</v>
      </c>
      <c r="E17" s="40">
        <v>37</v>
      </c>
      <c r="F17" s="5">
        <v>30</v>
      </c>
      <c r="G17" s="41">
        <v>53</v>
      </c>
      <c r="H17" s="4">
        <v>30</v>
      </c>
      <c r="I17" s="4">
        <v>400</v>
      </c>
      <c r="J17" s="19">
        <f t="shared" si="2"/>
        <v>-2800</v>
      </c>
      <c r="K17" s="17" t="s">
        <v>37</v>
      </c>
      <c r="M17" s="29"/>
      <c r="N17" s="30"/>
      <c r="O17" s="30"/>
      <c r="P17" s="31"/>
    </row>
    <row r="18" spans="1:16">
      <c r="A18" s="21">
        <v>45636</v>
      </c>
      <c r="B18" s="14" t="s">
        <v>18</v>
      </c>
      <c r="C18" s="2" t="s">
        <v>201</v>
      </c>
      <c r="D18" s="2" t="s">
        <v>34</v>
      </c>
      <c r="E18" s="40">
        <v>88</v>
      </c>
      <c r="F18" s="5">
        <v>102</v>
      </c>
      <c r="G18" s="41">
        <v>60</v>
      </c>
      <c r="H18" s="4">
        <v>102</v>
      </c>
      <c r="I18" s="4">
        <v>150</v>
      </c>
      <c r="J18" s="19">
        <f t="shared" ref="J18:J19" si="3">+I18*(E18-H18)</f>
        <v>-2100</v>
      </c>
      <c r="K18" s="17" t="s">
        <v>37</v>
      </c>
      <c r="M18" s="29"/>
      <c r="N18" s="30"/>
      <c r="O18" s="30"/>
      <c r="P18" s="31"/>
    </row>
    <row r="19" spans="1:16">
      <c r="A19" s="21">
        <v>45637</v>
      </c>
      <c r="B19" s="14" t="s">
        <v>18</v>
      </c>
      <c r="C19" s="2" t="s">
        <v>225</v>
      </c>
      <c r="D19" s="2" t="s">
        <v>34</v>
      </c>
      <c r="E19" s="40">
        <v>42</v>
      </c>
      <c r="F19" s="5">
        <v>56</v>
      </c>
      <c r="G19" s="41">
        <v>20</v>
      </c>
      <c r="H19" s="4">
        <v>28</v>
      </c>
      <c r="I19" s="4">
        <v>150</v>
      </c>
      <c r="J19" s="19">
        <f t="shared" si="3"/>
        <v>2100</v>
      </c>
      <c r="K19" s="17" t="s">
        <v>30</v>
      </c>
      <c r="M19" s="29"/>
      <c r="N19" s="30"/>
      <c r="O19" s="30"/>
      <c r="P19" s="31"/>
    </row>
    <row r="20" spans="1:16">
      <c r="A20" s="21">
        <v>45637</v>
      </c>
      <c r="B20" s="14" t="s">
        <v>18</v>
      </c>
      <c r="C20" s="2" t="s">
        <v>226</v>
      </c>
      <c r="D20" s="2" t="s">
        <v>31</v>
      </c>
      <c r="E20" s="40">
        <v>20</v>
      </c>
      <c r="F20" s="5">
        <v>17</v>
      </c>
      <c r="G20" s="41">
        <v>29</v>
      </c>
      <c r="H20" s="4">
        <v>24</v>
      </c>
      <c r="I20" s="4">
        <v>875</v>
      </c>
      <c r="J20" s="19">
        <f t="shared" ref="J20" si="4">+I20*(H20-E20)</f>
        <v>3500</v>
      </c>
      <c r="K20" s="17" t="s">
        <v>30</v>
      </c>
      <c r="M20" s="29"/>
      <c r="N20" s="30"/>
      <c r="O20" s="30"/>
      <c r="P20" s="31"/>
    </row>
    <row r="21" spans="1:16">
      <c r="A21" s="21">
        <v>45638</v>
      </c>
      <c r="B21" s="14" t="s">
        <v>18</v>
      </c>
      <c r="C21" s="2" t="s">
        <v>238</v>
      </c>
      <c r="D21" s="2" t="s">
        <v>34</v>
      </c>
      <c r="E21" s="40">
        <v>4.5999999999999996</v>
      </c>
      <c r="F21" s="5">
        <v>6.2</v>
      </c>
      <c r="G21" s="41">
        <v>1.5</v>
      </c>
      <c r="H21" s="4">
        <v>3</v>
      </c>
      <c r="I21" s="4">
        <v>1300</v>
      </c>
      <c r="J21" s="19">
        <f t="shared" ref="J21:J22" si="5">+I21*(E21-H21)</f>
        <v>2079.9999999999995</v>
      </c>
      <c r="K21" s="17" t="s">
        <v>30</v>
      </c>
      <c r="M21" s="29"/>
      <c r="N21" s="30"/>
      <c r="O21" s="30"/>
      <c r="P21" s="31"/>
    </row>
    <row r="22" spans="1:16">
      <c r="A22" s="21">
        <v>45639</v>
      </c>
      <c r="B22" s="14" t="s">
        <v>18</v>
      </c>
      <c r="C22" s="2" t="s">
        <v>261</v>
      </c>
      <c r="D22" s="2" t="s">
        <v>34</v>
      </c>
      <c r="E22" s="40">
        <v>40</v>
      </c>
      <c r="F22" s="5">
        <v>54</v>
      </c>
      <c r="G22" s="41">
        <v>15</v>
      </c>
      <c r="H22" s="4">
        <v>29</v>
      </c>
      <c r="I22" s="4">
        <v>175</v>
      </c>
      <c r="J22" s="19">
        <f t="shared" si="5"/>
        <v>1925</v>
      </c>
      <c r="K22" s="17" t="s">
        <v>30</v>
      </c>
      <c r="M22" s="29"/>
      <c r="N22" s="30"/>
      <c r="O22" s="30"/>
      <c r="P22" s="31"/>
    </row>
    <row r="23" spans="1:16">
      <c r="A23" s="21">
        <v>45639</v>
      </c>
      <c r="B23" s="14" t="s">
        <v>18</v>
      </c>
      <c r="C23" s="2" t="s">
        <v>262</v>
      </c>
      <c r="D23" s="2" t="s">
        <v>29</v>
      </c>
      <c r="E23" s="40">
        <v>210</v>
      </c>
      <c r="F23" s="5">
        <v>100</v>
      </c>
      <c r="G23" s="41">
        <v>450</v>
      </c>
      <c r="H23" s="4">
        <v>100</v>
      </c>
      <c r="I23" s="4">
        <v>15</v>
      </c>
      <c r="J23" s="19">
        <f t="shared" ref="J23" si="6">+I23*(H23-E23)</f>
        <v>-1650</v>
      </c>
      <c r="K23" s="17" t="s">
        <v>37</v>
      </c>
      <c r="M23" s="29"/>
      <c r="N23" s="30"/>
      <c r="O23" s="30"/>
      <c r="P23" s="31"/>
    </row>
    <row r="24" spans="1:16">
      <c r="A24" s="21">
        <v>45639</v>
      </c>
      <c r="B24" s="14" t="s">
        <v>18</v>
      </c>
      <c r="C24" s="2" t="s">
        <v>263</v>
      </c>
      <c r="D24" s="2" t="s">
        <v>34</v>
      </c>
      <c r="E24" s="40">
        <v>17</v>
      </c>
      <c r="F24" s="5">
        <v>25</v>
      </c>
      <c r="G24" s="41">
        <v>4</v>
      </c>
      <c r="H24" s="4">
        <v>25</v>
      </c>
      <c r="I24" s="4">
        <v>350</v>
      </c>
      <c r="J24" s="19">
        <f t="shared" ref="J24" si="7">+I24*(E24-H24)</f>
        <v>-2800</v>
      </c>
      <c r="K24" s="17" t="s">
        <v>37</v>
      </c>
      <c r="M24" s="29"/>
      <c r="N24" s="30"/>
      <c r="O24" s="30"/>
      <c r="P24" s="31"/>
    </row>
    <row r="25" spans="1:16">
      <c r="A25" s="21">
        <v>45642</v>
      </c>
      <c r="B25" s="14" t="s">
        <v>18</v>
      </c>
      <c r="C25" s="2" t="s">
        <v>280</v>
      </c>
      <c r="D25" s="2" t="s">
        <v>31</v>
      </c>
      <c r="E25" s="40">
        <v>78</v>
      </c>
      <c r="F25" s="5">
        <v>68</v>
      </c>
      <c r="G25" s="41">
        <v>99</v>
      </c>
      <c r="H25" s="4">
        <v>88</v>
      </c>
      <c r="I25" s="4">
        <v>225</v>
      </c>
      <c r="J25" s="19">
        <f t="shared" ref="J25:J27" si="8">+I25*(H25-E25)</f>
        <v>2250</v>
      </c>
      <c r="K25" s="17" t="s">
        <v>30</v>
      </c>
      <c r="M25" s="29"/>
      <c r="N25" s="30"/>
      <c r="O25" s="30"/>
      <c r="P25" s="31"/>
    </row>
    <row r="26" spans="1:16">
      <c r="A26" s="21">
        <v>45642</v>
      </c>
      <c r="B26" s="14" t="s">
        <v>18</v>
      </c>
      <c r="C26" s="2" t="s">
        <v>281</v>
      </c>
      <c r="D26" s="2" t="s">
        <v>31</v>
      </c>
      <c r="E26" s="40">
        <v>20</v>
      </c>
      <c r="F26" s="5">
        <v>16</v>
      </c>
      <c r="G26" s="41">
        <v>30</v>
      </c>
      <c r="H26" s="4">
        <v>29.5</v>
      </c>
      <c r="I26" s="4">
        <v>625</v>
      </c>
      <c r="J26" s="19">
        <f t="shared" si="8"/>
        <v>5937.5</v>
      </c>
      <c r="K26" s="17" t="s">
        <v>30</v>
      </c>
      <c r="M26" s="29"/>
      <c r="N26" s="30"/>
      <c r="O26" s="30"/>
      <c r="P26" s="31"/>
    </row>
    <row r="27" spans="1:16">
      <c r="A27" s="21">
        <v>45643</v>
      </c>
      <c r="B27" s="14" t="s">
        <v>18</v>
      </c>
      <c r="C27" s="2" t="s">
        <v>293</v>
      </c>
      <c r="D27" s="2" t="s">
        <v>29</v>
      </c>
      <c r="E27" s="40">
        <v>10</v>
      </c>
      <c r="F27" s="5">
        <v>8</v>
      </c>
      <c r="G27" s="41">
        <v>16</v>
      </c>
      <c r="H27" s="4">
        <v>12.25</v>
      </c>
      <c r="I27" s="4">
        <v>1700</v>
      </c>
      <c r="J27" s="19">
        <f t="shared" si="8"/>
        <v>3825</v>
      </c>
      <c r="K27" s="17" t="s">
        <v>30</v>
      </c>
      <c r="M27" s="29"/>
      <c r="N27" s="30"/>
      <c r="O27" s="30"/>
      <c r="P27" s="31"/>
    </row>
    <row r="28" spans="1:16">
      <c r="A28" s="21">
        <v>45643</v>
      </c>
      <c r="B28" s="14" t="s">
        <v>18</v>
      </c>
      <c r="C28" s="2" t="s">
        <v>294</v>
      </c>
      <c r="D28" s="2" t="s">
        <v>34</v>
      </c>
      <c r="E28" s="40">
        <v>53</v>
      </c>
      <c r="F28" s="5">
        <v>68</v>
      </c>
      <c r="G28" s="41">
        <v>15</v>
      </c>
      <c r="H28" s="4">
        <v>39</v>
      </c>
      <c r="I28" s="4">
        <v>175</v>
      </c>
      <c r="J28" s="19">
        <f t="shared" ref="J28" si="9">+I28*(E28-H28)</f>
        <v>2450</v>
      </c>
      <c r="K28" s="17" t="s">
        <v>30</v>
      </c>
      <c r="M28" s="29"/>
      <c r="N28" s="30"/>
      <c r="O28" s="30"/>
      <c r="P28" s="31"/>
    </row>
    <row r="29" spans="1:16">
      <c r="A29" s="21">
        <v>45644</v>
      </c>
      <c r="B29" s="14" t="s">
        <v>18</v>
      </c>
      <c r="C29" s="2" t="s">
        <v>316</v>
      </c>
      <c r="D29" s="2" t="s">
        <v>29</v>
      </c>
      <c r="E29" s="40">
        <v>10.5</v>
      </c>
      <c r="F29" s="5">
        <v>8.5</v>
      </c>
      <c r="G29" s="41">
        <v>16</v>
      </c>
      <c r="H29" s="4">
        <v>12</v>
      </c>
      <c r="I29" s="4">
        <v>1300</v>
      </c>
      <c r="J29" s="19">
        <f t="shared" ref="J29:J33" si="10">+I29*(H29-E29)</f>
        <v>1950</v>
      </c>
      <c r="K29" s="17" t="s">
        <v>30</v>
      </c>
      <c r="M29" s="29"/>
      <c r="N29" s="30"/>
      <c r="O29" s="30"/>
      <c r="P29" s="31"/>
    </row>
    <row r="30" spans="1:16">
      <c r="A30" s="21">
        <v>45645</v>
      </c>
      <c r="B30" s="14" t="s">
        <v>18</v>
      </c>
      <c r="C30" s="2" t="s">
        <v>331</v>
      </c>
      <c r="D30" s="2" t="s">
        <v>29</v>
      </c>
      <c r="E30" s="40">
        <v>58</v>
      </c>
      <c r="F30" s="5">
        <v>49</v>
      </c>
      <c r="G30" s="41">
        <v>76</v>
      </c>
      <c r="H30" s="4">
        <v>72</v>
      </c>
      <c r="I30" s="4">
        <v>250</v>
      </c>
      <c r="J30" s="19">
        <f t="shared" si="10"/>
        <v>3500</v>
      </c>
      <c r="K30" s="17" t="s">
        <v>30</v>
      </c>
      <c r="M30" s="29"/>
      <c r="N30" s="30"/>
      <c r="O30" s="30"/>
      <c r="P30" s="31"/>
    </row>
    <row r="31" spans="1:16">
      <c r="A31" s="21">
        <v>45645</v>
      </c>
      <c r="B31" s="14" t="s">
        <v>18</v>
      </c>
      <c r="C31" s="2" t="s">
        <v>332</v>
      </c>
      <c r="D31" s="2" t="s">
        <v>31</v>
      </c>
      <c r="E31" s="40">
        <v>36</v>
      </c>
      <c r="F31" s="5">
        <v>29</v>
      </c>
      <c r="G31" s="41">
        <v>52</v>
      </c>
      <c r="H31" s="4">
        <v>46</v>
      </c>
      <c r="I31" s="4">
        <v>425</v>
      </c>
      <c r="J31" s="19">
        <f t="shared" si="10"/>
        <v>4250</v>
      </c>
      <c r="K31" s="17" t="s">
        <v>30</v>
      </c>
      <c r="M31" s="29"/>
      <c r="N31" s="30"/>
      <c r="O31" s="30"/>
      <c r="P31" s="31"/>
    </row>
    <row r="32" spans="1:16">
      <c r="A32" s="21">
        <v>45646</v>
      </c>
      <c r="B32" s="14" t="s">
        <v>18</v>
      </c>
      <c r="C32" s="2" t="s">
        <v>348</v>
      </c>
      <c r="D32" s="2" t="s">
        <v>29</v>
      </c>
      <c r="E32" s="40">
        <v>20</v>
      </c>
      <c r="F32" s="5">
        <v>15</v>
      </c>
      <c r="G32" s="41">
        <v>30</v>
      </c>
      <c r="H32" s="4">
        <v>30</v>
      </c>
      <c r="I32" s="4">
        <v>650</v>
      </c>
      <c r="J32" s="19">
        <f t="shared" si="10"/>
        <v>6500</v>
      </c>
      <c r="K32" s="17" t="s">
        <v>30</v>
      </c>
      <c r="M32" s="29"/>
      <c r="N32" s="30"/>
      <c r="O32" s="30"/>
      <c r="P32" s="31"/>
    </row>
    <row r="33" spans="1:16">
      <c r="A33" s="21">
        <v>45646</v>
      </c>
      <c r="B33" s="14" t="s">
        <v>18</v>
      </c>
      <c r="C33" s="2" t="s">
        <v>349</v>
      </c>
      <c r="D33" s="2" t="s">
        <v>31</v>
      </c>
      <c r="E33" s="40">
        <v>9</v>
      </c>
      <c r="F33" s="5">
        <v>6</v>
      </c>
      <c r="G33" s="41">
        <v>16</v>
      </c>
      <c r="H33" s="4">
        <v>11</v>
      </c>
      <c r="I33" s="4">
        <v>1000</v>
      </c>
      <c r="J33" s="19">
        <f t="shared" si="10"/>
        <v>2000</v>
      </c>
      <c r="K33" s="17" t="s">
        <v>30</v>
      </c>
      <c r="M33" s="29"/>
      <c r="N33" s="30"/>
      <c r="O33" s="30"/>
      <c r="P33" s="31"/>
    </row>
    <row r="34" spans="1:16">
      <c r="A34" s="51" t="s">
        <v>11</v>
      </c>
      <c r="B34" s="61"/>
      <c r="C34" s="61"/>
      <c r="D34" s="61"/>
      <c r="E34" s="61"/>
      <c r="F34" s="61"/>
      <c r="G34" s="61"/>
      <c r="H34" s="61"/>
      <c r="I34" s="62"/>
      <c r="J34" s="59">
        <f>SUM(J4:J33)</f>
        <v>64305</v>
      </c>
      <c r="K34" s="60"/>
    </row>
    <row r="39" spans="1:16">
      <c r="G39" s="39"/>
    </row>
  </sheetData>
  <mergeCells count="4">
    <mergeCell ref="A1:K1"/>
    <mergeCell ref="A2:K2"/>
    <mergeCell ref="J34:K34"/>
    <mergeCell ref="A34:I34"/>
  </mergeCells>
  <conditionalFormatting sqref="J34">
    <cfRule type="cellIs" dxfId="0" priority="1" stopIfTrue="1" operator="lessThanOrEqual">
      <formula>0</formula>
    </cfRule>
  </conditionalFormatting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D21" sqref="D21"/>
    </sheetView>
  </sheetViews>
  <sheetFormatPr defaultRowHeight="14.4"/>
  <cols>
    <col min="1" max="1" width="9.5546875" bestFit="1" customWidth="1"/>
    <col min="2" max="2" width="18.33203125" bestFit="1" customWidth="1"/>
    <col min="3" max="3" width="15.88671875" customWidth="1"/>
    <col min="5" max="5" width="12.109375" customWidth="1"/>
    <col min="6" max="6" width="12.44140625" customWidth="1"/>
  </cols>
  <sheetData>
    <row r="1" spans="1:7" ht="22.8" customHeight="1">
      <c r="A1" s="63" t="s">
        <v>12</v>
      </c>
      <c r="B1" s="64"/>
      <c r="C1" s="64"/>
      <c r="D1" s="64"/>
      <c r="E1" s="64"/>
      <c r="F1" s="64"/>
      <c r="G1" s="64"/>
    </row>
    <row r="2" spans="1:7" ht="22.2" customHeight="1">
      <c r="A2" s="65" t="s">
        <v>172</v>
      </c>
      <c r="B2" s="66"/>
      <c r="C2" s="66"/>
      <c r="D2" s="66"/>
      <c r="E2" s="66"/>
      <c r="F2" s="66"/>
      <c r="G2" s="66"/>
    </row>
    <row r="3" spans="1:7">
      <c r="A3" s="9" t="s">
        <v>1</v>
      </c>
      <c r="B3" s="9" t="s">
        <v>14</v>
      </c>
      <c r="C3" s="43" t="s">
        <v>2</v>
      </c>
      <c r="D3" s="9" t="s">
        <v>3</v>
      </c>
      <c r="E3" s="9" t="s">
        <v>4</v>
      </c>
      <c r="F3" s="9" t="s">
        <v>6</v>
      </c>
      <c r="G3" s="9" t="s">
        <v>5</v>
      </c>
    </row>
    <row r="4" spans="1:7">
      <c r="A4" s="21">
        <v>45628</v>
      </c>
      <c r="B4" s="14" t="s">
        <v>169</v>
      </c>
      <c r="C4" s="2" t="s">
        <v>170</v>
      </c>
      <c r="D4" s="2" t="s">
        <v>29</v>
      </c>
      <c r="E4" s="40">
        <v>944</v>
      </c>
      <c r="F4" s="5">
        <v>877</v>
      </c>
      <c r="G4" s="41" t="s">
        <v>171</v>
      </c>
    </row>
    <row r="5" spans="1:7">
      <c r="A5" s="21">
        <v>45630</v>
      </c>
      <c r="B5" s="14" t="s">
        <v>169</v>
      </c>
      <c r="C5" s="2" t="s">
        <v>43</v>
      </c>
      <c r="D5" s="2" t="s">
        <v>29</v>
      </c>
      <c r="E5" s="40">
        <v>1695</v>
      </c>
      <c r="F5" s="5">
        <v>1540</v>
      </c>
      <c r="G5" s="41" t="s">
        <v>173</v>
      </c>
    </row>
    <row r="6" spans="1:7">
      <c r="A6" s="21">
        <v>45630</v>
      </c>
      <c r="B6" s="14" t="s">
        <v>169</v>
      </c>
      <c r="C6" s="2" t="s">
        <v>174</v>
      </c>
      <c r="D6" s="2" t="s">
        <v>31</v>
      </c>
      <c r="E6" s="40">
        <v>1293</v>
      </c>
      <c r="F6" s="5">
        <v>1200</v>
      </c>
      <c r="G6" s="41" t="s">
        <v>175</v>
      </c>
    </row>
    <row r="7" spans="1:7">
      <c r="A7" s="21">
        <v>45632</v>
      </c>
      <c r="B7" s="14" t="s">
        <v>169</v>
      </c>
      <c r="C7" s="2" t="s">
        <v>176</v>
      </c>
      <c r="D7" s="2" t="s">
        <v>29</v>
      </c>
      <c r="E7" s="40">
        <v>473.45</v>
      </c>
      <c r="F7" s="5">
        <v>427.6</v>
      </c>
      <c r="G7" s="41" t="s">
        <v>177</v>
      </c>
    </row>
    <row r="8" spans="1:7">
      <c r="A8" s="21">
        <v>45632</v>
      </c>
      <c r="B8" s="14" t="s">
        <v>169</v>
      </c>
      <c r="C8" s="2" t="s">
        <v>72</v>
      </c>
      <c r="D8" s="2" t="s">
        <v>31</v>
      </c>
      <c r="E8" s="40">
        <v>194</v>
      </c>
      <c r="F8" s="5">
        <v>181.75</v>
      </c>
      <c r="G8" s="41" t="s">
        <v>178</v>
      </c>
    </row>
    <row r="9" spans="1:7">
      <c r="A9" s="21">
        <v>45635</v>
      </c>
      <c r="B9" s="14" t="s">
        <v>169</v>
      </c>
      <c r="C9" s="2" t="s">
        <v>179</v>
      </c>
      <c r="D9" s="2" t="s">
        <v>29</v>
      </c>
      <c r="E9" s="40">
        <v>1106</v>
      </c>
      <c r="F9" s="5">
        <v>999</v>
      </c>
      <c r="G9" s="41" t="s">
        <v>180</v>
      </c>
    </row>
    <row r="10" spans="1:7">
      <c r="A10" s="21">
        <v>45635</v>
      </c>
      <c r="B10" s="14" t="s">
        <v>169</v>
      </c>
      <c r="C10" s="2" t="s">
        <v>181</v>
      </c>
      <c r="D10" s="2" t="s">
        <v>31</v>
      </c>
      <c r="E10" s="40">
        <v>1484</v>
      </c>
      <c r="F10" s="5">
        <v>1381</v>
      </c>
      <c r="G10" s="41" t="s">
        <v>182</v>
      </c>
    </row>
    <row r="11" spans="1:7">
      <c r="A11" s="21">
        <v>45636</v>
      </c>
      <c r="B11" s="14" t="s">
        <v>169</v>
      </c>
      <c r="C11" s="2" t="s">
        <v>202</v>
      </c>
      <c r="D11" s="2" t="s">
        <v>29</v>
      </c>
      <c r="E11" s="40">
        <v>3143</v>
      </c>
      <c r="F11" s="5">
        <v>2957</v>
      </c>
      <c r="G11" s="41" t="s">
        <v>203</v>
      </c>
    </row>
    <row r="12" spans="1:7">
      <c r="A12" s="21">
        <v>45636</v>
      </c>
      <c r="B12" s="14" t="s">
        <v>169</v>
      </c>
      <c r="C12" s="2" t="s">
        <v>204</v>
      </c>
      <c r="D12" s="2" t="s">
        <v>31</v>
      </c>
      <c r="E12" s="40">
        <v>744</v>
      </c>
      <c r="F12" s="5">
        <v>694</v>
      </c>
      <c r="G12" s="41" t="s">
        <v>205</v>
      </c>
    </row>
    <row r="13" spans="1:7">
      <c r="A13" s="21">
        <v>45638</v>
      </c>
      <c r="B13" s="14" t="s">
        <v>169</v>
      </c>
      <c r="C13" s="2" t="s">
        <v>219</v>
      </c>
      <c r="D13" s="2" t="s">
        <v>29</v>
      </c>
      <c r="E13" s="40">
        <v>4550</v>
      </c>
      <c r="F13" s="5">
        <v>4240</v>
      </c>
      <c r="G13" s="41" t="s">
        <v>295</v>
      </c>
    </row>
    <row r="14" spans="1:7">
      <c r="A14" s="21">
        <v>45642</v>
      </c>
      <c r="B14" s="14" t="s">
        <v>169</v>
      </c>
      <c r="C14" s="2" t="s">
        <v>296</v>
      </c>
      <c r="D14" s="2" t="s">
        <v>29</v>
      </c>
      <c r="E14" s="40">
        <v>774</v>
      </c>
      <c r="F14" s="5">
        <v>708</v>
      </c>
      <c r="G14" s="41" t="s">
        <v>297</v>
      </c>
    </row>
    <row r="15" spans="1:7">
      <c r="A15" s="21">
        <v>45652</v>
      </c>
      <c r="B15" s="14" t="s">
        <v>169</v>
      </c>
      <c r="C15" s="2" t="s">
        <v>392</v>
      </c>
      <c r="D15" s="2" t="s">
        <v>31</v>
      </c>
      <c r="E15" s="40">
        <v>182.75</v>
      </c>
      <c r="F15" s="5">
        <v>168.4</v>
      </c>
      <c r="G15" s="41" t="s">
        <v>393</v>
      </c>
    </row>
    <row r="16" spans="1:7">
      <c r="A16" s="21">
        <v>45656</v>
      </c>
      <c r="B16" s="14" t="s">
        <v>169</v>
      </c>
      <c r="C16" s="2" t="s">
        <v>433</v>
      </c>
      <c r="D16" s="2" t="s">
        <v>29</v>
      </c>
      <c r="E16" s="40">
        <v>1753.55</v>
      </c>
      <c r="F16" s="5">
        <v>1592</v>
      </c>
      <c r="G16" s="41" t="s">
        <v>434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C17" sqref="C17"/>
    </sheetView>
  </sheetViews>
  <sheetFormatPr defaultRowHeight="14.4"/>
  <cols>
    <col min="1" max="1" width="9.44140625" bestFit="1" customWidth="1"/>
    <col min="2" max="2" width="17.5546875" customWidth="1"/>
    <col min="3" max="3" width="17.77734375" customWidth="1"/>
    <col min="4" max="4" width="10" customWidth="1"/>
    <col min="5" max="5" width="15.44140625" customWidth="1"/>
    <col min="6" max="6" width="13.77734375" customWidth="1"/>
  </cols>
  <sheetData>
    <row r="1" spans="1:7" ht="21">
      <c r="A1" s="49" t="s">
        <v>12</v>
      </c>
      <c r="B1" s="49"/>
      <c r="C1" s="49"/>
      <c r="D1" s="49"/>
      <c r="E1" s="49"/>
      <c r="F1" s="49"/>
      <c r="G1" s="49"/>
    </row>
    <row r="2" spans="1:7" ht="18">
      <c r="A2" s="57" t="s">
        <v>183</v>
      </c>
      <c r="B2" s="57"/>
      <c r="C2" s="57"/>
      <c r="D2" s="57"/>
      <c r="E2" s="57"/>
      <c r="F2" s="57"/>
      <c r="G2" s="57"/>
    </row>
    <row r="3" spans="1:7">
      <c r="A3" s="9" t="s">
        <v>1</v>
      </c>
      <c r="B3" s="9" t="s">
        <v>14</v>
      </c>
      <c r="C3" s="9" t="s">
        <v>2</v>
      </c>
      <c r="D3" s="9" t="s">
        <v>3</v>
      </c>
      <c r="E3" s="9" t="s">
        <v>4</v>
      </c>
      <c r="F3" s="9" t="s">
        <v>6</v>
      </c>
      <c r="G3" s="9" t="s">
        <v>5</v>
      </c>
    </row>
    <row r="4" spans="1:7">
      <c r="A4" s="21"/>
      <c r="B4" s="14"/>
      <c r="C4" s="2"/>
      <c r="D4" s="2"/>
      <c r="E4" s="40"/>
      <c r="F4" s="5"/>
      <c r="G4" s="41"/>
    </row>
    <row r="5" spans="1:7">
      <c r="A5" s="21"/>
      <c r="B5" s="14"/>
      <c r="C5" s="2"/>
      <c r="D5" s="2"/>
      <c r="E5" s="40"/>
      <c r="F5" s="5"/>
      <c r="G5" s="41"/>
    </row>
    <row r="6" spans="1:7">
      <c r="A6" s="21"/>
      <c r="B6" s="14"/>
      <c r="C6" s="2"/>
      <c r="D6" s="2"/>
      <c r="E6" s="40"/>
      <c r="F6" s="5"/>
      <c r="G6" s="41"/>
    </row>
    <row r="7" spans="1:7">
      <c r="A7" s="21"/>
      <c r="B7" s="14"/>
      <c r="C7" s="2"/>
      <c r="D7" s="2"/>
      <c r="E7" s="40"/>
      <c r="F7" s="5"/>
      <c r="G7" s="41"/>
    </row>
    <row r="8" spans="1:7">
      <c r="A8" s="21"/>
      <c r="B8" s="14"/>
      <c r="C8" s="2"/>
      <c r="D8" s="2"/>
      <c r="E8" s="40"/>
      <c r="F8" s="5"/>
      <c r="G8" s="41"/>
    </row>
    <row r="9" spans="1:7">
      <c r="A9" s="21"/>
      <c r="B9" s="14"/>
      <c r="C9" s="2"/>
      <c r="D9" s="2"/>
      <c r="E9" s="40"/>
      <c r="F9" s="5"/>
      <c r="G9" s="41"/>
    </row>
    <row r="10" spans="1:7">
      <c r="A10" s="21"/>
      <c r="B10" s="14"/>
      <c r="C10" s="2"/>
      <c r="D10" s="2"/>
      <c r="E10" s="40"/>
      <c r="F10" s="5"/>
      <c r="G10" s="41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INTRADAY - F&amp;O</vt:lpstr>
      <vt:lpstr>INTRADAY - CASH</vt:lpstr>
      <vt:lpstr>PRUDENT TRADE</vt:lpstr>
      <vt:lpstr>OPTION STRATEGY</vt:lpstr>
      <vt:lpstr>PRUALPHA CALLS</vt:lpstr>
      <vt:lpstr>PRUGROW CALLS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Virendra</dc:creator>
  <cp:lastModifiedBy>Virendra</cp:lastModifiedBy>
  <dcterms:created xsi:type="dcterms:W3CDTF">2018-12-19T11:04:14Z</dcterms:created>
  <dcterms:modified xsi:type="dcterms:W3CDTF">2025-01-03T10:19:28Z</dcterms:modified>
</cp:coreProperties>
</file>