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1"/>
  <c r="F61"/>
  <c r="F60"/>
  <c r="F59"/>
  <c r="F56"/>
  <c r="F55"/>
  <c r="G30"/>
  <c r="H30" s="1"/>
  <c r="H11"/>
  <c r="H8"/>
  <c r="H9"/>
  <c r="H14"/>
  <c r="F58"/>
  <c r="F57"/>
  <c r="G28"/>
  <c r="G29"/>
  <c r="H29" s="1"/>
  <c r="H13"/>
  <c r="H12"/>
  <c r="H28" l="1"/>
  <c r="G27"/>
  <c r="H27" s="1"/>
  <c r="G26" l="1"/>
  <c r="H26" s="1"/>
  <c r="H6" l="1"/>
  <c r="H7"/>
  <c r="H10"/>
  <c r="H5"/>
  <c r="G25" l="1"/>
  <c r="H25" s="1"/>
  <c r="F54"/>
  <c r="G22" l="1"/>
  <c r="H22" s="1"/>
  <c r="G23"/>
  <c r="H23" s="1"/>
  <c r="G24"/>
  <c r="H24" s="1"/>
  <c r="H33" l="1"/>
  <c r="H16"/>
  <c r="F65" l="1"/>
</calcChain>
</file>

<file path=xl/sharedStrings.xml><?xml version="1.0" encoding="utf-8"?>
<sst xmlns="http://schemas.openxmlformats.org/spreadsheetml/2006/main" count="182" uniqueCount="67">
  <si>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</si>
  <si>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</si>
  <si>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</si>
  <si>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</si>
  <si>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</si>
  <si>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</si>
  <si>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</si>
  <si>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</si>
  <si>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</si>
  <si>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</si>
  <si>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</si>
  <si>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</si>
  <si>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</si>
  <si>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</si>
  <si>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</si>
  <si>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</si>
  <si>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</si>
  <si>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</si>
  <si>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</si>
  <si>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</si>
  <si>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</si>
  <si>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</si>
  <si>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</si>
  <si>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</si>
  <si>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</si>
  <si>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</si>
  <si>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</si>
  <si>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</si>
  <si>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</si>
  <si>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</si>
  <si>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CLOSE</t>
  </si>
  <si>
    <t>GLAND</t>
  </si>
  <si>
    <t>KEI</t>
  </si>
  <si>
    <t>HINDPETRO</t>
  </si>
  <si>
    <t>PAYTM</t>
  </si>
  <si>
    <t>IPCALAB</t>
  </si>
  <si>
    <t>KPIL</t>
  </si>
  <si>
    <t>LAURUSLAB</t>
  </si>
  <si>
    <t>JSWINFRA</t>
  </si>
  <si>
    <t>CAMS</t>
  </si>
  <si>
    <t>TRIVENI</t>
  </si>
  <si>
    <t>CAMPUS</t>
  </si>
  <si>
    <t>ITI</t>
  </si>
  <si>
    <t>IREDA</t>
  </si>
  <si>
    <t>ADANIPOWER</t>
  </si>
  <si>
    <t>INDIACEM</t>
  </si>
  <si>
    <t>OIL</t>
  </si>
  <si>
    <t>APTUS</t>
  </si>
  <si>
    <t>NIFTY 23750 CALL</t>
  </si>
  <si>
    <t>BANKEX 58200 CALL</t>
  </si>
  <si>
    <t>ADANIENT 2520 CALL</t>
  </si>
  <si>
    <t>LUPIN 2280 CALL</t>
  </si>
  <si>
    <t>BANKEX 58600 CALL - EXPIRY TRADE</t>
  </si>
  <si>
    <t>DIVISLAB 5950 CALL</t>
  </si>
  <si>
    <t>HINDALCO 610 PUT</t>
  </si>
  <si>
    <t>BANKNIFTY 57800 PUT - EXPIRY TRADE</t>
  </si>
  <si>
    <t>MIDCPNIFTY 12850 CALL - EXPIRY TRADE</t>
  </si>
  <si>
    <t>PERSISTENT 6500 CALL</t>
  </si>
  <si>
    <t>PPLPHARMA</t>
  </si>
  <si>
    <t>PRUALPHA RECOMM</t>
  </si>
  <si>
    <t>TBOTEK</t>
  </si>
  <si>
    <t>1932-1999</t>
  </si>
  <si>
    <t>FORTIS</t>
  </si>
  <si>
    <t>FACT</t>
  </si>
  <si>
    <t>ACE</t>
  </si>
  <si>
    <t>BAJFINANCE</t>
  </si>
  <si>
    <t>KALYANKJIL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</si>
</sst>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5" fillId="0" borderId="0" xfId="0" applyFont="1"/>
    <xf numFmtId="0" fontId="2" fillId="0" borderId="0" xfId="0" applyFont="1" applyBorder="1"/>
    <xf numFmtId="0" fontId="8" fillId="0" borderId="0" xfId="0" applyFont="1" applyFill="1" applyBorder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9"/>
  <sheetViews>
    <sheetView tabSelected="1" topLeftCell="A55" zoomScaleNormal="100" workbookViewId="0">
      <selection activeCell="I59" sqref="I59:I63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4" t="s">
        <v>0</v>
      </c>
      <c r="B2" s="54"/>
      <c r="C2" s="54"/>
      <c r="D2" s="54"/>
      <c r="E2" s="54"/>
      <c r="F2" s="54"/>
      <c r="G2" s="54"/>
      <c r="H2" s="54"/>
      <c r="I2" s="54"/>
    </row>
    <row r="3" spans="1:9">
      <c r="A3" s="54" t="s">
        <v>16</v>
      </c>
      <c r="B3" s="54"/>
      <c r="C3" s="54"/>
      <c r="D3" s="54"/>
      <c r="E3" s="54"/>
      <c r="F3" s="54"/>
      <c r="G3" s="54"/>
      <c r="H3" s="54"/>
      <c r="I3" s="54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48</v>
      </c>
      <c r="B5" s="41" t="s">
        <v>26</v>
      </c>
      <c r="C5" s="20">
        <v>135</v>
      </c>
      <c r="D5" s="20">
        <v>100</v>
      </c>
      <c r="E5" s="20">
        <v>200</v>
      </c>
      <c r="F5" s="20">
        <v>154</v>
      </c>
      <c r="G5" s="22">
        <v>75</v>
      </c>
      <c r="H5" s="18">
        <f>+G5*(F5-C5)</f>
        <v>1425</v>
      </c>
      <c r="I5" s="23" t="s">
        <v>28</v>
      </c>
    </row>
    <row r="6" spans="1:9">
      <c r="A6" s="19" t="s">
        <v>49</v>
      </c>
      <c r="B6" s="41" t="s">
        <v>19</v>
      </c>
      <c r="C6" s="16">
        <v>200</v>
      </c>
      <c r="D6" s="16">
        <v>100</v>
      </c>
      <c r="E6" s="16">
        <v>360</v>
      </c>
      <c r="F6" s="16">
        <v>205</v>
      </c>
      <c r="G6" s="22">
        <v>10</v>
      </c>
      <c r="H6" s="42">
        <f t="shared" ref="H6:H11" si="0">+G6*(F6-C6)</f>
        <v>50</v>
      </c>
      <c r="I6" s="23" t="s">
        <v>18</v>
      </c>
    </row>
    <row r="7" spans="1:9">
      <c r="A7" s="19" t="s">
        <v>50</v>
      </c>
      <c r="B7" s="41" t="s">
        <v>19</v>
      </c>
      <c r="C7" s="16">
        <v>105</v>
      </c>
      <c r="D7" s="16">
        <v>100</v>
      </c>
      <c r="E7" s="16">
        <v>115</v>
      </c>
      <c r="F7" s="16">
        <v>114.5</v>
      </c>
      <c r="G7" s="22">
        <v>300</v>
      </c>
      <c r="H7" s="42">
        <f t="shared" si="0"/>
        <v>2850</v>
      </c>
      <c r="I7" s="23" t="s">
        <v>28</v>
      </c>
    </row>
    <row r="8" spans="1:9">
      <c r="A8" s="19" t="s">
        <v>51</v>
      </c>
      <c r="B8" s="41" t="s">
        <v>19</v>
      </c>
      <c r="C8" s="16">
        <v>62</v>
      </c>
      <c r="D8" s="16">
        <v>58</v>
      </c>
      <c r="E8" s="16">
        <v>72</v>
      </c>
      <c r="F8" s="16">
        <v>58</v>
      </c>
      <c r="G8" s="22">
        <v>400</v>
      </c>
      <c r="H8" s="42">
        <f t="shared" si="0"/>
        <v>-1600</v>
      </c>
      <c r="I8" s="23" t="s">
        <v>13</v>
      </c>
    </row>
    <row r="9" spans="1:9">
      <c r="A9" s="19" t="s">
        <v>53</v>
      </c>
      <c r="B9" s="41" t="s">
        <v>19</v>
      </c>
      <c r="C9" s="16">
        <v>160</v>
      </c>
      <c r="D9" s="16">
        <v>149</v>
      </c>
      <c r="E9" s="16">
        <v>185</v>
      </c>
      <c r="F9" s="16">
        <v>172</v>
      </c>
      <c r="G9" s="22">
        <v>100</v>
      </c>
      <c r="H9" s="42">
        <f t="shared" si="0"/>
        <v>1200</v>
      </c>
      <c r="I9" s="23" t="s">
        <v>28</v>
      </c>
    </row>
    <row r="10" spans="1:9">
      <c r="A10" s="19" t="s">
        <v>54</v>
      </c>
      <c r="B10" s="41" t="s">
        <v>19</v>
      </c>
      <c r="C10" s="16">
        <v>17.5</v>
      </c>
      <c r="D10" s="16">
        <v>16</v>
      </c>
      <c r="E10" s="16">
        <v>22</v>
      </c>
      <c r="F10" s="16">
        <v>19.3</v>
      </c>
      <c r="G10" s="22">
        <v>1400</v>
      </c>
      <c r="H10" s="42">
        <f t="shared" si="0"/>
        <v>2520.0000000000009</v>
      </c>
      <c r="I10" s="23" t="s">
        <v>28</v>
      </c>
    </row>
    <row r="11" spans="1:9">
      <c r="A11" s="19" t="s">
        <v>57</v>
      </c>
      <c r="B11" s="41" t="s">
        <v>19</v>
      </c>
      <c r="C11" s="16">
        <v>215</v>
      </c>
      <c r="D11" s="16">
        <v>200</v>
      </c>
      <c r="E11" s="16">
        <v>245</v>
      </c>
      <c r="F11" s="16">
        <v>245</v>
      </c>
      <c r="G11" s="22">
        <v>100</v>
      </c>
      <c r="H11" s="42">
        <f t="shared" si="0"/>
        <v>3000</v>
      </c>
      <c r="I11" s="23" t="s">
        <v>28</v>
      </c>
    </row>
    <row r="12" spans="1:9">
      <c r="A12" s="19" t="s">
        <v>52</v>
      </c>
      <c r="B12" s="41" t="s">
        <v>19</v>
      </c>
      <c r="C12" s="16">
        <v>200</v>
      </c>
      <c r="D12" s="16">
        <v>100</v>
      </c>
      <c r="E12" s="16">
        <v>400</v>
      </c>
      <c r="F12" s="16">
        <v>340</v>
      </c>
      <c r="G12" s="22">
        <v>10</v>
      </c>
      <c r="H12" s="42">
        <f t="shared" ref="H12:H14" si="1">+G12*(F12-C12)</f>
        <v>1400</v>
      </c>
      <c r="I12" s="23" t="s">
        <v>28</v>
      </c>
    </row>
    <row r="13" spans="1:9">
      <c r="A13" s="19" t="s">
        <v>56</v>
      </c>
      <c r="B13" s="41" t="s">
        <v>19</v>
      </c>
      <c r="C13" s="16">
        <v>30</v>
      </c>
      <c r="D13" s="16">
        <v>5</v>
      </c>
      <c r="E13" s="16">
        <v>90</v>
      </c>
      <c r="F13" s="16">
        <v>45</v>
      </c>
      <c r="G13" s="22">
        <v>50</v>
      </c>
      <c r="H13" s="42">
        <f t="shared" si="1"/>
        <v>750</v>
      </c>
      <c r="I13" s="23" t="s">
        <v>28</v>
      </c>
    </row>
    <row r="14" spans="1:9">
      <c r="A14" s="19" t="s">
        <v>55</v>
      </c>
      <c r="B14" s="41" t="s">
        <v>19</v>
      </c>
      <c r="C14" s="16">
        <v>120</v>
      </c>
      <c r="D14" s="16">
        <v>40</v>
      </c>
      <c r="E14" s="16">
        <v>300</v>
      </c>
      <c r="F14" s="16">
        <v>250</v>
      </c>
      <c r="G14" s="22">
        <v>10</v>
      </c>
      <c r="H14" s="42">
        <f t="shared" si="1"/>
        <v>1300</v>
      </c>
      <c r="I14" s="23" t="s">
        <v>28</v>
      </c>
    </row>
    <row r="15" spans="1:9">
      <c r="A15" s="19"/>
      <c r="B15" s="41"/>
      <c r="C15" s="16"/>
      <c r="D15" s="16"/>
      <c r="E15" s="16"/>
      <c r="F15" s="16"/>
      <c r="G15" s="22"/>
      <c r="H15" s="42"/>
      <c r="I15" s="23"/>
    </row>
    <row r="16" spans="1:9">
      <c r="A16" s="59" t="s">
        <v>10</v>
      </c>
      <c r="B16" s="59"/>
      <c r="C16" s="59"/>
      <c r="D16" s="59"/>
      <c r="E16" s="59"/>
      <c r="F16" s="59"/>
      <c r="G16" s="59"/>
      <c r="H16" s="21">
        <f>SUM(H5:H15)</f>
        <v>12895</v>
      </c>
      <c r="I16" s="24"/>
    </row>
    <row r="17" spans="1:9">
      <c r="A17" s="28"/>
      <c r="B17" s="28"/>
      <c r="C17" s="28"/>
      <c r="D17" s="28"/>
      <c r="E17" s="28"/>
      <c r="F17" s="28"/>
      <c r="G17" s="28"/>
      <c r="H17" s="29"/>
      <c r="I17" s="30"/>
    </row>
    <row r="18" spans="1:9">
      <c r="A18" s="28"/>
      <c r="C18" s="28"/>
      <c r="D18" s="28"/>
      <c r="E18" s="28"/>
      <c r="F18" s="28"/>
      <c r="G18" s="28"/>
      <c r="H18" s="29"/>
      <c r="I18" s="30"/>
    </row>
    <row r="19" spans="1:9">
      <c r="A19" s="2"/>
      <c r="I19" s="6"/>
    </row>
    <row r="20" spans="1:9">
      <c r="A20" s="54" t="s">
        <v>20</v>
      </c>
      <c r="B20" s="54"/>
      <c r="C20" s="54"/>
      <c r="D20" s="54"/>
      <c r="E20" s="54"/>
      <c r="F20" s="54"/>
      <c r="G20" s="54"/>
      <c r="H20" s="54"/>
      <c r="I20" s="54"/>
    </row>
    <row r="21" spans="1:9">
      <c r="A21" s="17" t="s">
        <v>1</v>
      </c>
      <c r="B21" s="17" t="s">
        <v>2</v>
      </c>
      <c r="C21" s="17" t="s">
        <v>3</v>
      </c>
      <c r="D21" s="17" t="s">
        <v>5</v>
      </c>
      <c r="E21" s="17" t="s">
        <v>4</v>
      </c>
      <c r="F21" s="17" t="s">
        <v>6</v>
      </c>
      <c r="G21" s="17" t="s">
        <v>24</v>
      </c>
      <c r="H21" s="17" t="s">
        <v>8</v>
      </c>
      <c r="I21" s="17" t="s">
        <v>9</v>
      </c>
    </row>
    <row r="22" spans="1:9" ht="14.25" customHeight="1">
      <c r="A22" s="19" t="s">
        <v>40</v>
      </c>
      <c r="B22" s="41" t="s">
        <v>26</v>
      </c>
      <c r="C22" s="20">
        <v>530</v>
      </c>
      <c r="D22" s="20">
        <v>525</v>
      </c>
      <c r="E22" s="20">
        <v>541</v>
      </c>
      <c r="F22" s="20">
        <v>525</v>
      </c>
      <c r="G22" s="22">
        <f>100000/C22</f>
        <v>188.67924528301887</v>
      </c>
      <c r="H22" s="42">
        <f t="shared" ref="H22:H26" si="2">(F22-C22)*G22</f>
        <v>-943.39622641509436</v>
      </c>
      <c r="I22" s="23" t="s">
        <v>13</v>
      </c>
    </row>
    <row r="23" spans="1:9" ht="14.25" customHeight="1">
      <c r="A23" s="19" t="s">
        <v>41</v>
      </c>
      <c r="B23" s="41" t="s">
        <v>19</v>
      </c>
      <c r="C23" s="15">
        <v>333</v>
      </c>
      <c r="D23" s="16">
        <v>330</v>
      </c>
      <c r="E23" s="16">
        <v>340</v>
      </c>
      <c r="F23" s="20">
        <v>336.4</v>
      </c>
      <c r="G23" s="22">
        <f t="shared" ref="G23:G25" si="3">100000/C23</f>
        <v>300.30030030030031</v>
      </c>
      <c r="H23" s="42">
        <f t="shared" si="2"/>
        <v>1021.0210210210142</v>
      </c>
      <c r="I23" s="23" t="s">
        <v>28</v>
      </c>
    </row>
    <row r="24" spans="1:9" ht="14.25" customHeight="1">
      <c r="A24" s="19" t="s">
        <v>42</v>
      </c>
      <c r="B24" s="41" t="s">
        <v>19</v>
      </c>
      <c r="C24" s="16">
        <v>338</v>
      </c>
      <c r="D24" s="16">
        <v>335</v>
      </c>
      <c r="E24" s="16">
        <v>345</v>
      </c>
      <c r="F24" s="20">
        <v>345</v>
      </c>
      <c r="G24" s="22">
        <f t="shared" si="3"/>
        <v>295.85798816568047</v>
      </c>
      <c r="H24" s="42">
        <f t="shared" si="2"/>
        <v>2071.0059171597632</v>
      </c>
      <c r="I24" s="23" t="s">
        <v>28</v>
      </c>
    </row>
    <row r="25" spans="1:9" ht="14.25" customHeight="1">
      <c r="A25" s="19" t="s">
        <v>43</v>
      </c>
      <c r="B25" s="41" t="s">
        <v>19</v>
      </c>
      <c r="C25" s="16">
        <v>203</v>
      </c>
      <c r="D25" s="16">
        <v>201</v>
      </c>
      <c r="E25" s="16">
        <v>208</v>
      </c>
      <c r="F25" s="20">
        <v>201</v>
      </c>
      <c r="G25" s="22">
        <f t="shared" si="3"/>
        <v>492.61083743842363</v>
      </c>
      <c r="H25" s="42">
        <f t="shared" si="2"/>
        <v>-985.22167487684726</v>
      </c>
      <c r="I25" s="23" t="s">
        <v>13</v>
      </c>
    </row>
    <row r="26" spans="1:9" ht="14.4" customHeight="1">
      <c r="A26" s="19" t="s">
        <v>44</v>
      </c>
      <c r="B26" s="41" t="s">
        <v>19</v>
      </c>
      <c r="C26" s="16">
        <v>515</v>
      </c>
      <c r="D26" s="16">
        <v>510</v>
      </c>
      <c r="E26" s="16">
        <v>526</v>
      </c>
      <c r="F26" s="20">
        <v>515.5</v>
      </c>
      <c r="G26" s="22">
        <f t="shared" ref="G26:G30" si="4">100000/C26</f>
        <v>194.17475728155341</v>
      </c>
      <c r="H26" s="42">
        <f t="shared" si="2"/>
        <v>97.087378640776706</v>
      </c>
      <c r="I26" s="23" t="s">
        <v>18</v>
      </c>
    </row>
    <row r="27" spans="1:9" ht="13.8" customHeight="1">
      <c r="A27" s="19" t="s">
        <v>45</v>
      </c>
      <c r="B27" s="41" t="s">
        <v>19</v>
      </c>
      <c r="C27" s="16">
        <v>380</v>
      </c>
      <c r="D27" s="16">
        <v>376</v>
      </c>
      <c r="E27" s="16">
        <v>388</v>
      </c>
      <c r="F27" s="20">
        <v>380.5</v>
      </c>
      <c r="G27" s="22">
        <f t="shared" si="4"/>
        <v>263.15789473684208</v>
      </c>
      <c r="H27" s="42">
        <f t="shared" ref="H27:H30" si="5">(F27-C27)*G27</f>
        <v>131.57894736842104</v>
      </c>
      <c r="I27" s="23" t="s">
        <v>18</v>
      </c>
    </row>
    <row r="28" spans="1:9" ht="13.8" customHeight="1">
      <c r="A28" s="19" t="s">
        <v>46</v>
      </c>
      <c r="B28" s="41" t="s">
        <v>19</v>
      </c>
      <c r="C28" s="16">
        <v>432</v>
      </c>
      <c r="D28" s="16">
        <v>428</v>
      </c>
      <c r="E28" s="16">
        <v>440</v>
      </c>
      <c r="F28" s="20">
        <v>428</v>
      </c>
      <c r="G28" s="22">
        <f t="shared" si="4"/>
        <v>231.4814814814815</v>
      </c>
      <c r="H28" s="42">
        <f t="shared" si="5"/>
        <v>-925.92592592592598</v>
      </c>
      <c r="I28" s="23" t="s">
        <v>13</v>
      </c>
    </row>
    <row r="29" spans="1:9" ht="14.25" customHeight="1">
      <c r="A29" s="19" t="s">
        <v>47</v>
      </c>
      <c r="B29" s="41" t="s">
        <v>29</v>
      </c>
      <c r="C29" s="16">
        <v>292</v>
      </c>
      <c r="D29" s="16">
        <v>295</v>
      </c>
      <c r="E29" s="16">
        <v>285</v>
      </c>
      <c r="F29" s="20">
        <v>290.5</v>
      </c>
      <c r="G29" s="22">
        <f t="shared" si="4"/>
        <v>342.46575342465752</v>
      </c>
      <c r="H29" s="42">
        <f>(C29-F29)*G29</f>
        <v>513.69863013698625</v>
      </c>
      <c r="I29" s="23" t="s">
        <v>30</v>
      </c>
    </row>
    <row r="30" spans="1:9" ht="14.25" customHeight="1">
      <c r="A30" s="19" t="s">
        <v>58</v>
      </c>
      <c r="B30" s="41" t="s">
        <v>19</v>
      </c>
      <c r="C30" s="16">
        <v>256.39999999999998</v>
      </c>
      <c r="D30" s="16">
        <v>254</v>
      </c>
      <c r="E30" s="16">
        <v>264</v>
      </c>
      <c r="F30" s="20">
        <v>259.5</v>
      </c>
      <c r="G30" s="22">
        <f t="shared" si="4"/>
        <v>390.01560062402501</v>
      </c>
      <c r="H30" s="42">
        <f t="shared" si="5"/>
        <v>1209.0483619344864</v>
      </c>
      <c r="I30" s="23" t="s">
        <v>28</v>
      </c>
    </row>
    <row r="31" spans="1:9" ht="14.25" customHeight="1">
      <c r="A31" s="19"/>
      <c r="B31" s="41"/>
      <c r="C31" s="16"/>
      <c r="D31" s="16"/>
      <c r="E31" s="16"/>
      <c r="F31" s="20"/>
      <c r="G31" s="22"/>
      <c r="H31" s="42"/>
      <c r="I31" s="23"/>
    </row>
    <row r="32" spans="1:9" ht="14.25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>
      <c r="A33" s="59" t="s">
        <v>10</v>
      </c>
      <c r="B33" s="59"/>
      <c r="C33" s="59"/>
      <c r="D33" s="59"/>
      <c r="E33" s="59"/>
      <c r="F33" s="59"/>
      <c r="G33" s="59"/>
      <c r="H33" s="21">
        <f>SUM(H22:H32)</f>
        <v>2188.8964290435797</v>
      </c>
      <c r="I33" s="24"/>
    </row>
    <row r="34" spans="1:9">
      <c r="A34" s="53" t="s">
        <v>14</v>
      </c>
      <c r="B34" s="53"/>
      <c r="C34" s="53"/>
      <c r="I34" s="6"/>
    </row>
    <row r="35" spans="1:9">
      <c r="A35" s="26"/>
      <c r="B35" s="26"/>
      <c r="C35" s="26"/>
      <c r="I35" s="6"/>
    </row>
    <row r="36" spans="1:9">
      <c r="A36" s="26"/>
      <c r="B36" s="47"/>
      <c r="C36" s="26"/>
      <c r="I36" s="6"/>
    </row>
    <row r="37" spans="1:9">
      <c r="I37" s="6"/>
    </row>
    <row r="38" spans="1:9">
      <c r="A38" s="3"/>
      <c r="D38" s="4"/>
      <c r="E38" s="4"/>
      <c r="I38" s="6"/>
    </row>
    <row r="39" spans="1:9">
      <c r="A39" s="9"/>
      <c r="B39" s="10"/>
      <c r="C39" s="10"/>
      <c r="D39" s="10"/>
      <c r="E39" s="10"/>
      <c r="G39" s="7"/>
      <c r="I39" s="6"/>
    </row>
    <row r="40" spans="1:9">
      <c r="A40" s="54" t="s">
        <v>27</v>
      </c>
      <c r="B40" s="54"/>
      <c r="C40" s="54"/>
      <c r="D40" s="54"/>
      <c r="E40" s="54"/>
      <c r="F40" s="54"/>
      <c r="G40" s="11"/>
      <c r="H40" s="31"/>
      <c r="I40" s="6"/>
    </row>
    <row r="41" spans="1:9">
      <c r="A41" s="17" t="s">
        <v>11</v>
      </c>
      <c r="B41" s="17" t="s">
        <v>1</v>
      </c>
      <c r="C41" s="17" t="s">
        <v>2</v>
      </c>
      <c r="D41" s="17" t="s">
        <v>3</v>
      </c>
      <c r="E41" s="17" t="s">
        <v>5</v>
      </c>
      <c r="F41" s="17" t="s">
        <v>4</v>
      </c>
      <c r="G41" s="8"/>
      <c r="H41" s="32"/>
      <c r="I41" s="6"/>
    </row>
    <row r="42" spans="1:9">
      <c r="A42" s="41" t="s">
        <v>59</v>
      </c>
      <c r="B42" s="45" t="s">
        <v>60</v>
      </c>
      <c r="C42" s="45" t="s">
        <v>26</v>
      </c>
      <c r="D42" s="44">
        <v>1753.55</v>
      </c>
      <c r="E42" s="43">
        <v>1592</v>
      </c>
      <c r="F42" s="46" t="s">
        <v>61</v>
      </c>
      <c r="G42" s="5"/>
      <c r="H42" s="31"/>
      <c r="I42" s="14"/>
    </row>
    <row r="43" spans="1:9">
      <c r="A43" s="41" t="s">
        <v>25</v>
      </c>
      <c r="B43" s="45" t="s">
        <v>62</v>
      </c>
      <c r="C43" s="45" t="s">
        <v>19</v>
      </c>
      <c r="D43" s="44">
        <v>693</v>
      </c>
      <c r="E43" s="43">
        <v>677</v>
      </c>
      <c r="F43" s="46">
        <v>730</v>
      </c>
      <c r="G43" s="5"/>
      <c r="H43" s="31"/>
      <c r="I43" s="14"/>
    </row>
    <row r="44" spans="1:9">
      <c r="A44" s="41" t="s">
        <v>25</v>
      </c>
      <c r="B44" s="45" t="s">
        <v>63</v>
      </c>
      <c r="C44" s="45" t="s">
        <v>19</v>
      </c>
      <c r="D44" s="44">
        <v>975</v>
      </c>
      <c r="E44" s="43">
        <v>952</v>
      </c>
      <c r="F44" s="46">
        <v>1020</v>
      </c>
      <c r="G44" s="5"/>
      <c r="H44" s="31"/>
      <c r="I44" s="14"/>
    </row>
    <row r="45" spans="1:9">
      <c r="A45" s="41" t="s">
        <v>25</v>
      </c>
      <c r="B45" s="45" t="s">
        <v>42</v>
      </c>
      <c r="C45" s="45" t="s">
        <v>19</v>
      </c>
      <c r="D45" s="35">
        <v>361</v>
      </c>
      <c r="E45" s="27">
        <v>337</v>
      </c>
      <c r="F45" s="40">
        <v>410</v>
      </c>
      <c r="G45" s="5"/>
      <c r="H45" s="31"/>
      <c r="I45" s="14"/>
    </row>
    <row r="46" spans="1:9">
      <c r="A46" s="41" t="s">
        <v>25</v>
      </c>
      <c r="B46" s="45" t="s">
        <v>64</v>
      </c>
      <c r="C46" s="45" t="s">
        <v>19</v>
      </c>
      <c r="D46" s="44">
        <v>1516</v>
      </c>
      <c r="E46" s="43">
        <v>1460</v>
      </c>
      <c r="F46" s="46">
        <v>1590</v>
      </c>
      <c r="G46" s="5"/>
      <c r="H46" s="31"/>
      <c r="I46" s="14"/>
    </row>
    <row r="47" spans="1:9">
      <c r="A47" s="41" t="s">
        <v>25</v>
      </c>
      <c r="B47" s="45" t="s">
        <v>65</v>
      </c>
      <c r="C47" s="45" t="s">
        <v>19</v>
      </c>
      <c r="D47" s="44">
        <v>6984</v>
      </c>
      <c r="E47" s="43">
        <v>6870</v>
      </c>
      <c r="F47" s="46">
        <v>7200</v>
      </c>
      <c r="G47" s="5"/>
      <c r="H47" s="31"/>
      <c r="I47" s="14"/>
    </row>
    <row r="48" spans="1:9">
      <c r="A48" s="41" t="s">
        <v>25</v>
      </c>
      <c r="B48" s="45" t="s">
        <v>66</v>
      </c>
      <c r="C48" s="45" t="s">
        <v>19</v>
      </c>
      <c r="D48" s="44">
        <v>751</v>
      </c>
      <c r="E48" s="43">
        <v>723</v>
      </c>
      <c r="F48" s="46">
        <v>798</v>
      </c>
      <c r="G48" s="5"/>
      <c r="H48" s="31"/>
      <c r="I48" s="14"/>
    </row>
    <row r="49" spans="1:9">
      <c r="A49" s="41"/>
      <c r="B49" s="45"/>
      <c r="C49" s="45"/>
      <c r="D49" s="44"/>
      <c r="E49" s="43"/>
      <c r="F49" s="46"/>
      <c r="G49" s="5"/>
      <c r="H49" s="31"/>
      <c r="I49" s="14"/>
    </row>
    <row r="50" spans="1:9">
      <c r="A50" s="48"/>
      <c r="C50" s="49"/>
      <c r="D50" s="37"/>
      <c r="E50" s="38"/>
      <c r="F50" s="39"/>
      <c r="G50" s="5"/>
      <c r="H50" s="31"/>
      <c r="I50" s="14"/>
    </row>
    <row r="51" spans="1:9">
      <c r="A51" s="12"/>
      <c r="C51" s="5"/>
      <c r="D51" s="3"/>
      <c r="E51" s="3"/>
      <c r="F51" s="3"/>
      <c r="G51" s="3"/>
      <c r="H51" s="31"/>
      <c r="I51" s="14"/>
    </row>
    <row r="52" spans="1:9" ht="15" customHeight="1">
      <c r="A52" s="54" t="s">
        <v>21</v>
      </c>
      <c r="B52" s="54"/>
      <c r="C52" s="54"/>
      <c r="D52" s="54"/>
      <c r="E52" s="54"/>
      <c r="F52" s="54"/>
      <c r="G52" s="54"/>
      <c r="H52" s="11"/>
      <c r="I52" s="14"/>
    </row>
    <row r="53" spans="1:9">
      <c r="A53" s="36" t="s">
        <v>23</v>
      </c>
      <c r="B53" s="36" t="s">
        <v>1</v>
      </c>
      <c r="C53" s="36" t="s">
        <v>2</v>
      </c>
      <c r="D53" s="17" t="s">
        <v>3</v>
      </c>
      <c r="E53" s="17" t="s">
        <v>12</v>
      </c>
      <c r="F53" s="17" t="s">
        <v>15</v>
      </c>
      <c r="G53" s="25" t="s">
        <v>9</v>
      </c>
      <c r="H53" s="33"/>
      <c r="I53" s="14"/>
    </row>
    <row r="54" spans="1:9">
      <c r="A54" s="41" t="s">
        <v>25</v>
      </c>
      <c r="B54" s="45" t="s">
        <v>62</v>
      </c>
      <c r="C54" s="45" t="s">
        <v>19</v>
      </c>
      <c r="D54" s="44">
        <v>693</v>
      </c>
      <c r="E54" s="43">
        <v>708.5</v>
      </c>
      <c r="F54" s="18">
        <f t="shared" ref="F54:F62" si="6">(50000/D54)*(E54-D54)</f>
        <v>1118.3261183261184</v>
      </c>
      <c r="G54" s="16" t="s">
        <v>28</v>
      </c>
    </row>
    <row r="55" spans="1:9">
      <c r="A55" s="41" t="s">
        <v>25</v>
      </c>
      <c r="B55" s="45" t="s">
        <v>42</v>
      </c>
      <c r="C55" s="45" t="s">
        <v>19</v>
      </c>
      <c r="D55" s="44">
        <v>361</v>
      </c>
      <c r="E55" s="43">
        <v>371.5</v>
      </c>
      <c r="F55" s="42">
        <f t="shared" si="6"/>
        <v>1454.2936288088645</v>
      </c>
      <c r="G55" s="16" t="s">
        <v>28</v>
      </c>
    </row>
    <row r="56" spans="1:9">
      <c r="A56" s="41" t="s">
        <v>25</v>
      </c>
      <c r="B56" s="45" t="s">
        <v>65</v>
      </c>
      <c r="C56" s="45" t="s">
        <v>19</v>
      </c>
      <c r="D56" s="44">
        <v>6984</v>
      </c>
      <c r="E56" s="43">
        <v>6870</v>
      </c>
      <c r="F56" s="42">
        <f t="shared" si="6"/>
        <v>-816.15120274914091</v>
      </c>
      <c r="G56" s="16" t="s">
        <v>13</v>
      </c>
    </row>
    <row r="57" spans="1:9">
      <c r="A57" s="41" t="s">
        <v>25</v>
      </c>
      <c r="B57" s="45" t="s">
        <v>33</v>
      </c>
      <c r="C57" s="45" t="s">
        <v>19</v>
      </c>
      <c r="D57" s="44">
        <v>418</v>
      </c>
      <c r="E57" s="43">
        <v>405</v>
      </c>
      <c r="F57" s="42">
        <f t="shared" si="6"/>
        <v>-1555.0239234449762</v>
      </c>
      <c r="G57" s="16" t="s">
        <v>13</v>
      </c>
    </row>
    <row r="58" spans="1:9">
      <c r="A58" s="41" t="s">
        <v>25</v>
      </c>
      <c r="B58" s="45" t="s">
        <v>36</v>
      </c>
      <c r="C58" s="45" t="s">
        <v>26</v>
      </c>
      <c r="D58" s="44">
        <v>1308</v>
      </c>
      <c r="E58" s="43">
        <v>1279</v>
      </c>
      <c r="F58" s="42">
        <f t="shared" si="6"/>
        <v>-1108.5626911314985</v>
      </c>
      <c r="G58" s="16" t="s">
        <v>13</v>
      </c>
    </row>
    <row r="59" spans="1:9">
      <c r="A59" s="41" t="s">
        <v>25</v>
      </c>
      <c r="B59" s="45" t="s">
        <v>34</v>
      </c>
      <c r="C59" s="45" t="s">
        <v>19</v>
      </c>
      <c r="D59" s="44">
        <v>1008</v>
      </c>
      <c r="E59" s="43">
        <v>1008</v>
      </c>
      <c r="F59" s="42">
        <f t="shared" si="6"/>
        <v>0</v>
      </c>
      <c r="G59" s="16" t="s">
        <v>18</v>
      </c>
    </row>
    <row r="60" spans="1:9">
      <c r="A60" s="41" t="s">
        <v>25</v>
      </c>
      <c r="B60" s="45" t="s">
        <v>37</v>
      </c>
      <c r="C60" s="45" t="s">
        <v>19</v>
      </c>
      <c r="D60" s="44">
        <v>583</v>
      </c>
      <c r="E60" s="43">
        <v>584</v>
      </c>
      <c r="F60" s="42">
        <f t="shared" si="6"/>
        <v>85.763293310463126</v>
      </c>
      <c r="G60" s="16" t="s">
        <v>18</v>
      </c>
    </row>
    <row r="61" spans="1:9">
      <c r="A61" s="41" t="s">
        <v>25</v>
      </c>
      <c r="B61" s="45" t="s">
        <v>38</v>
      </c>
      <c r="C61" s="45" t="s">
        <v>19</v>
      </c>
      <c r="D61" s="44">
        <v>319.5</v>
      </c>
      <c r="E61" s="43">
        <v>323</v>
      </c>
      <c r="F61" s="42">
        <f t="shared" si="6"/>
        <v>547.73082942097028</v>
      </c>
      <c r="G61" s="16" t="s">
        <v>18</v>
      </c>
    </row>
    <row r="62" spans="1:9">
      <c r="A62" s="41" t="s">
        <v>25</v>
      </c>
      <c r="B62" s="45" t="s">
        <v>35</v>
      </c>
      <c r="C62" s="45" t="s">
        <v>19</v>
      </c>
      <c r="D62" s="44">
        <v>1635</v>
      </c>
      <c r="E62" s="43">
        <v>1645</v>
      </c>
      <c r="F62" s="42">
        <f t="shared" si="6"/>
        <v>305.81039755351685</v>
      </c>
      <c r="G62" s="16" t="s">
        <v>18</v>
      </c>
    </row>
    <row r="63" spans="1:9">
      <c r="A63" s="41"/>
      <c r="B63" s="45"/>
      <c r="C63" s="45"/>
      <c r="D63" s="44"/>
      <c r="E63" s="43"/>
      <c r="F63" s="42"/>
      <c r="G63" s="16"/>
    </row>
    <row r="64" spans="1:9">
      <c r="A64" s="41"/>
      <c r="B64" s="45"/>
      <c r="C64" s="45"/>
      <c r="D64" s="44"/>
      <c r="E64" s="27"/>
      <c r="F64" s="42"/>
      <c r="G64" s="16"/>
      <c r="I64" s="14"/>
    </row>
    <row r="65" spans="1:9">
      <c r="A65" s="56" t="s">
        <v>10</v>
      </c>
      <c r="B65" s="57"/>
      <c r="C65" s="57"/>
      <c r="D65" s="57"/>
      <c r="E65" s="58"/>
      <c r="F65" s="34">
        <f>SUM(F54:F64)</f>
        <v>32.186450094317706</v>
      </c>
      <c r="I65" s="14"/>
    </row>
    <row r="66" spans="1:9">
      <c r="A66" s="55" t="s">
        <v>22</v>
      </c>
      <c r="B66" s="53"/>
      <c r="C66" s="53"/>
      <c r="F66" s="13"/>
      <c r="I66" s="14"/>
    </row>
    <row r="67" spans="1:9">
      <c r="F67" s="13"/>
      <c r="I67" s="14"/>
    </row>
    <row r="68" spans="1:9">
      <c r="F68" s="13"/>
      <c r="I68" s="14"/>
    </row>
    <row r="69" spans="1:9">
      <c r="I69" s="14"/>
    </row>
    <row r="70" spans="1:9">
      <c r="I70" s="14"/>
    </row>
    <row r="71" spans="1:9">
      <c r="I71" s="14"/>
    </row>
    <row r="72" spans="1:9" ht="14.4" customHeight="1">
      <c r="A72" s="50" t="s">
        <v>17</v>
      </c>
      <c r="B72" s="51"/>
      <c r="C72" s="51"/>
      <c r="D72" s="51"/>
      <c r="E72" s="51"/>
      <c r="F72" s="51"/>
      <c r="G72" s="52"/>
      <c r="I72" s="14"/>
    </row>
    <row r="73" spans="1:9" ht="14.4" customHeight="1">
      <c r="A73" s="36" t="s">
        <v>11</v>
      </c>
      <c r="B73" s="36" t="s">
        <v>1</v>
      </c>
      <c r="C73" s="36" t="s">
        <v>2</v>
      </c>
      <c r="D73" s="17" t="s">
        <v>3</v>
      </c>
      <c r="E73" s="25" t="s">
        <v>5</v>
      </c>
      <c r="F73" s="25" t="s">
        <v>4</v>
      </c>
      <c r="G73" s="25" t="s">
        <v>18</v>
      </c>
    </row>
    <row r="74" spans="1:9">
      <c r="A74" s="41" t="s">
        <v>25</v>
      </c>
      <c r="B74" s="45" t="s">
        <v>31</v>
      </c>
      <c r="C74" s="45" t="s">
        <v>19</v>
      </c>
      <c r="D74" s="44">
        <v>1810</v>
      </c>
      <c r="E74" s="43">
        <v>1770</v>
      </c>
      <c r="F74" s="46">
        <v>1880</v>
      </c>
    </row>
    <row r="75" spans="1:9">
      <c r="A75" s="41" t="s">
        <v>25</v>
      </c>
      <c r="B75" s="45" t="s">
        <v>32</v>
      </c>
      <c r="C75" s="45" t="s">
        <v>19</v>
      </c>
      <c r="D75" s="44">
        <v>4320</v>
      </c>
      <c r="E75" s="43">
        <v>4224</v>
      </c>
      <c r="F75" s="46">
        <v>4460</v>
      </c>
      <c r="G75" s="6">
        <v>4339</v>
      </c>
    </row>
    <row r="76" spans="1:9">
      <c r="A76" s="41" t="s">
        <v>25</v>
      </c>
      <c r="B76" s="45" t="s">
        <v>39</v>
      </c>
      <c r="C76" s="45" t="s">
        <v>19</v>
      </c>
      <c r="D76" s="44">
        <v>5070</v>
      </c>
      <c r="E76" s="43">
        <v>4960</v>
      </c>
      <c r="F76" s="46">
        <v>5250</v>
      </c>
    </row>
    <row r="77" spans="1:9">
      <c r="A77" s="41" t="s">
        <v>25</v>
      </c>
      <c r="B77" s="45" t="s">
        <v>63</v>
      </c>
      <c r="C77" s="45" t="s">
        <v>19</v>
      </c>
      <c r="D77" s="44">
        <v>975</v>
      </c>
      <c r="E77" s="43">
        <v>952</v>
      </c>
      <c r="F77" s="46">
        <v>1020</v>
      </c>
    </row>
    <row r="78" spans="1:9">
      <c r="A78" s="41" t="s">
        <v>25</v>
      </c>
      <c r="B78" s="45" t="s">
        <v>64</v>
      </c>
      <c r="C78" s="45" t="s">
        <v>19</v>
      </c>
      <c r="D78" s="44">
        <v>1516</v>
      </c>
      <c r="E78" s="43">
        <v>1460</v>
      </c>
      <c r="F78" s="46">
        <v>1590</v>
      </c>
    </row>
    <row r="79" spans="1:9">
      <c r="A79" s="41" t="s">
        <v>25</v>
      </c>
      <c r="B79" s="45" t="s">
        <v>66</v>
      </c>
      <c r="C79" s="45" t="s">
        <v>19</v>
      </c>
      <c r="D79" s="44">
        <v>751</v>
      </c>
      <c r="E79" s="43">
        <v>723</v>
      </c>
      <c r="F79" s="46">
        <v>798</v>
      </c>
    </row>
  </sheetData>
  <mergeCells count="11">
    <mergeCell ref="A16:G16"/>
    <mergeCell ref="A2:I2"/>
    <mergeCell ref="A20:I20"/>
    <mergeCell ref="A3:I3"/>
    <mergeCell ref="A33:G33"/>
    <mergeCell ref="A72:G72"/>
    <mergeCell ref="A34:C34"/>
    <mergeCell ref="A52:G52"/>
    <mergeCell ref="A66:C66"/>
    <mergeCell ref="A40:F40"/>
    <mergeCell ref="A65:E65"/>
  </mergeCells>
  <phoneticPr fontId="0" type="noConversion"/>
  <conditionalFormatting sqref="F65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2024-12-30T10:08:35Z</dcterms:modified>
</cp:coreProperties>
</file>