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8680" yWindow="-120" windowWidth="23256" windowHeight="13020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/>
  <c r="G31"/>
  <c r="H31" s="1"/>
  <c r="H19"/>
  <c r="H18"/>
  <c r="H30"/>
  <c r="H17"/>
  <c r="H29"/>
  <c r="H16"/>
  <c r="H15"/>
  <c r="H14"/>
  <c r="H13"/>
  <c r="F55"/>
  <c r="F56"/>
  <c r="H10"/>
  <c r="H11"/>
  <c r="H12"/>
  <c r="G29"/>
  <c r="G30"/>
  <c r="H8"/>
  <c r="H9"/>
  <c r="H5"/>
  <c r="H6" l="1"/>
  <c r="H7"/>
  <c r="G28" l="1"/>
  <c r="H28" s="1"/>
  <c r="G27"/>
  <c r="H27" s="1"/>
  <c r="H35" l="1"/>
  <c r="H21"/>
  <c r="F61" l="1"/>
</calcChain>
</file>

<file path=xl/sharedStrings.xml><?xml version="1.0" encoding="utf-8"?>
<sst xmlns="http://schemas.openxmlformats.org/spreadsheetml/2006/main" count="124" uniqueCount="53">
  <si>
    <t>FOR INTERNAL USE ONLY</t>
  </si>
  <si>
    <t>Stock</t>
  </si>
  <si>
    <t>Buy/Sell</t>
  </si>
  <si>
    <t>Entry Rate</t>
  </si>
  <si>
    <t>Target</t>
  </si>
  <si>
    <t>Stop Loss</t>
  </si>
  <si>
    <t>Exit Rate</t>
  </si>
  <si>
    <t>Lot Size</t>
  </si>
  <si>
    <t>P/L</t>
  </si>
  <si>
    <t>Remarks</t>
  </si>
  <si>
    <t>Total (Gross Amount)</t>
  </si>
  <si>
    <t>Type</t>
  </si>
  <si>
    <t>EXIT RATE</t>
  </si>
  <si>
    <t>SL</t>
  </si>
  <si>
    <t>* Profit calculated based on 1 lacs invested in each call</t>
  </si>
  <si>
    <t>Profit/ Loss</t>
  </si>
  <si>
    <t>INTRADAY CALLS (F&amp;O)</t>
  </si>
  <si>
    <t>Open Trading Calls &amp; Positional (Cash + Futures + Options)</t>
  </si>
  <si>
    <t>RSL</t>
  </si>
  <si>
    <t>BUY</t>
  </si>
  <si>
    <t>INTRADAY CALLS (CASH)*</t>
  </si>
  <si>
    <t>Updates on Trading Calls &amp; Positional (Cash + Futures + Options) ***</t>
  </si>
  <si>
    <t>*** P/L has been calculated based on 50 thousands invested in cash</t>
  </si>
  <si>
    <t>Type5</t>
  </si>
  <si>
    <t>Quantity</t>
  </si>
  <si>
    <t>PRUDENT TRADE</t>
  </si>
  <si>
    <t xml:space="preserve">BUY </t>
  </si>
  <si>
    <t>Positional Calls (Cash + Futures + Options)</t>
  </si>
  <si>
    <t>BOOKED PROFIT</t>
  </si>
  <si>
    <t>SELL</t>
  </si>
  <si>
    <t>MNM 2850 CALL</t>
  </si>
  <si>
    <t>RECLTD 430 PUT</t>
  </si>
  <si>
    <t>ACC 1980 PUT</t>
  </si>
  <si>
    <t>ICICIBANK 1250 CALL</t>
  </si>
  <si>
    <t>MIDCPNIFTY 11550 PUT</t>
  </si>
  <si>
    <t>BANKNIFTY 48800 CALL</t>
  </si>
  <si>
    <t>BANKEX 55300 CALL</t>
  </si>
  <si>
    <t>BIOCON 355 PUT</t>
  </si>
  <si>
    <t>LAURUSLAB 510 PUT</t>
  </si>
  <si>
    <t>SENSEX 75800 CALL</t>
  </si>
  <si>
    <t>GODREJPROP 2150 CALL</t>
  </si>
  <si>
    <t>NIFTY 23000 PUT</t>
  </si>
  <si>
    <t>INDHOTEL</t>
  </si>
  <si>
    <t>JKLAKSHMI</t>
  </si>
  <si>
    <t>JINDSAW</t>
  </si>
  <si>
    <t>BANKINDIA</t>
  </si>
  <si>
    <t>DLF 730 CALL</t>
  </si>
  <si>
    <t>BAJAJFINSERV</t>
  </si>
  <si>
    <t>TVSMOTOR 2340 CALL</t>
  </si>
  <si>
    <t>PRESTIGE 1300 CALL</t>
  </si>
  <si>
    <t>LODHA</t>
  </si>
  <si>
    <t>SENSEX 76400 CALL - EXPIRY TRADE</t>
  </si>
  <si>
    <t>BAJFINANCE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</si>
</sst>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0"/>
      <name val="Source Sans Pro"/>
      <family val="2"/>
    </font>
    <font>
      <sz val="11"/>
      <name val="Source Sans Pro"/>
      <family val="2"/>
    </font>
    <font>
      <sz val="11"/>
      <color indexed="8"/>
      <name val="Source Sans Pro"/>
      <family val="2"/>
    </font>
    <font>
      <b/>
      <sz val="11"/>
      <name val="Source Sans Pro"/>
      <family val="2"/>
    </font>
    <font>
      <b/>
      <i/>
      <sz val="11"/>
      <name val="Source Sans Pro"/>
      <family val="2"/>
    </font>
    <font>
      <sz val="11"/>
      <color indexed="9"/>
      <name val="Source Sans Pro"/>
      <family val="2"/>
    </font>
    <font>
      <b/>
      <sz val="11"/>
      <color theme="1"/>
      <name val="Source Sans Pro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/>
    <xf numFmtId="0" fontId="2" fillId="2" borderId="0" xfId="0" applyFont="1" applyFill="1"/>
    <xf numFmtId="0" fontId="4" fillId="2" borderId="0" xfId="0" applyFont="1" applyFill="1" applyAlignment="1">
      <alignment horizontal="center" wrapText="1"/>
    </xf>
    <xf numFmtId="0" fontId="5" fillId="2" borderId="1" xfId="0" applyFont="1" applyFill="1" applyBorder="1"/>
    <xf numFmtId="0" fontId="4" fillId="2" borderId="0" xfId="0" applyFont="1" applyFill="1"/>
    <xf numFmtId="0" fontId="6" fillId="2" borderId="0" xfId="0" applyFont="1" applyFill="1" applyAlignment="1">
      <alignment horizontal="center"/>
    </xf>
    <xf numFmtId="0" fontId="2" fillId="0" borderId="1" xfId="0" applyFont="1" applyBorder="1"/>
    <xf numFmtId="1" fontId="2" fillId="0" borderId="0" xfId="0" applyNumberFormat="1" applyFont="1"/>
    <xf numFmtId="2" fontId="2" fillId="0" borderId="0" xfId="0" applyNumberFormat="1" applyFont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7" fillId="3" borderId="2" xfId="0" applyFont="1" applyFill="1" applyBorder="1" applyAlignment="1">
      <alignment horizontal="center" wrapText="1"/>
    </xf>
    <xf numFmtId="1" fontId="3" fillId="0" borderId="2" xfId="0" applyNumberFormat="1" applyFont="1" applyBorder="1" applyAlignment="1">
      <alignment horizontal="right"/>
    </xf>
    <xf numFmtId="0" fontId="3" fillId="0" borderId="2" xfId="0" applyFont="1" applyBorder="1"/>
    <xf numFmtId="1" fontId="2" fillId="0" borderId="2" xfId="0" applyNumberFormat="1" applyFont="1" applyBorder="1" applyAlignment="1">
      <alignment horizontal="right"/>
    </xf>
    <xf numFmtId="1" fontId="4" fillId="4" borderId="2" xfId="0" applyNumberFormat="1" applyFont="1" applyFill="1" applyBorder="1"/>
    <xf numFmtId="1" fontId="2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4" borderId="2" xfId="0" applyFont="1" applyFill="1" applyBorder="1"/>
    <xf numFmtId="0" fontId="7" fillId="3" borderId="2" xfId="0" applyFont="1" applyFill="1" applyBorder="1" applyAlignment="1">
      <alignment horizontal="right" wrapText="1"/>
    </xf>
    <xf numFmtId="0" fontId="5" fillId="0" borderId="0" xfId="0" applyFont="1"/>
    <xf numFmtId="0" fontId="4" fillId="0" borderId="0" xfId="0" applyFont="1" applyAlignment="1">
      <alignment horizontal="center"/>
    </xf>
    <xf numFmtId="1" fontId="4" fillId="0" borderId="0" xfId="0" applyNumberFormat="1" applyFont="1"/>
    <xf numFmtId="0" fontId="4" fillId="0" borderId="0" xfId="0" applyFont="1"/>
    <xf numFmtId="19" fontId="2" fillId="0" borderId="0" xfId="0" applyNumberFormat="1" applyFont="1"/>
    <xf numFmtId="19" fontId="4" fillId="0" borderId="0" xfId="0" applyNumberFormat="1" applyFont="1" applyAlignment="1">
      <alignment horizontal="center" wrapText="1"/>
    </xf>
    <xf numFmtId="19" fontId="4" fillId="2" borderId="0" xfId="0" applyNumberFormat="1" applyFont="1" applyFill="1" applyAlignment="1">
      <alignment horizontal="center" wrapText="1"/>
    </xf>
    <xf numFmtId="1" fontId="4" fillId="3" borderId="6" xfId="0" applyNumberFormat="1" applyFont="1" applyFill="1" applyBorder="1"/>
    <xf numFmtId="0" fontId="7" fillId="3" borderId="2" xfId="0" applyFont="1" applyFill="1" applyBorder="1" applyAlignment="1">
      <alignment horizontal="left" wrapText="1"/>
    </xf>
    <xf numFmtId="0" fontId="8" fillId="0" borderId="0" xfId="0" applyFont="1" applyAlignment="1">
      <alignment horizontal="righ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2" fillId="0" borderId="2" xfId="0" applyFont="1" applyBorder="1"/>
    <xf numFmtId="1" fontId="3" fillId="0" borderId="2" xfId="0" applyNumberFormat="1" applyFont="1" applyBorder="1" applyAlignment="1">
      <alignment horizontal="right"/>
    </xf>
    <xf numFmtId="0" fontId="0" fillId="0" borderId="2" xfId="0" applyBorder="1" applyAlignment="1">
      <alignment horizontal="right"/>
    </xf>
    <xf numFmtId="0" fontId="8" fillId="0" borderId="2" xfId="0" applyFont="1" applyBorder="1" applyAlignment="1">
      <alignment horizontal="right"/>
    </xf>
    <xf numFmtId="0" fontId="8" fillId="0" borderId="2" xfId="0" applyFont="1" applyBorder="1"/>
    <xf numFmtId="3" fontId="8" fillId="0" borderId="2" xfId="0" applyNumberFormat="1" applyFont="1" applyBorder="1" applyAlignment="1">
      <alignment horizontal="right"/>
    </xf>
    <xf numFmtId="0" fontId="2" fillId="0" borderId="0" xfId="0" applyFont="1" applyBorder="1"/>
    <xf numFmtId="0" fontId="8" fillId="0" borderId="0" xfId="0" applyFont="1" applyFill="1" applyBorder="1"/>
    <xf numFmtId="0" fontId="5" fillId="0" borderId="0" xfId="0" applyFont="1"/>
    <xf numFmtId="0" fontId="5" fillId="0" borderId="0" xfId="0" applyFont="1"/>
    <xf numFmtId="0" fontId="7" fillId="3" borderId="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5" fillId="0" borderId="0" xfId="0" applyFont="1"/>
    <xf numFmtId="0" fontId="7" fillId="3" borderId="2" xfId="0" applyFont="1" applyFill="1" applyBorder="1" applyAlignment="1">
      <alignment horizontal="center" wrapText="1"/>
    </xf>
    <xf numFmtId="0" fontId="5" fillId="0" borderId="1" xfId="0" applyFont="1" applyBorder="1"/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1"/>
  <sheetViews>
    <sheetView tabSelected="1" topLeftCell="A13" zoomScaleNormal="100" workbookViewId="0">
      <selection activeCell="K34" sqref="K34"/>
    </sheetView>
  </sheetViews>
  <sheetFormatPr defaultRowHeight="14.4"/>
  <cols>
    <col min="1" max="1" width="30.6640625" style="6" customWidth="1"/>
    <col min="2" max="2" width="22.44140625" style="6" bestFit="1" customWidth="1"/>
    <col min="3" max="3" width="10.88671875" style="6" customWidth="1"/>
    <col min="4" max="4" width="11.21875" style="6" customWidth="1"/>
    <col min="5" max="5" width="11.5546875" style="6" customWidth="1"/>
    <col min="6" max="6" width="16" style="6" bestFit="1" customWidth="1"/>
    <col min="7" max="7" width="16.109375" style="6" customWidth="1"/>
    <col min="8" max="8" width="11.33203125" style="6" bestFit="1" customWidth="1"/>
    <col min="9" max="9" width="16.109375" style="1" customWidth="1"/>
  </cols>
  <sheetData>
    <row r="1" spans="1:9">
      <c r="I1" s="6"/>
    </row>
    <row r="2" spans="1:9">
      <c r="A2" s="52" t="s">
        <v>0</v>
      </c>
      <c r="B2" s="52"/>
      <c r="C2" s="52"/>
      <c r="D2" s="52"/>
      <c r="E2" s="52"/>
      <c r="F2" s="52"/>
      <c r="G2" s="52"/>
      <c r="H2" s="52"/>
      <c r="I2" s="52"/>
    </row>
    <row r="3" spans="1:9">
      <c r="A3" s="52" t="s">
        <v>16</v>
      </c>
      <c r="B3" s="52"/>
      <c r="C3" s="52"/>
      <c r="D3" s="52"/>
      <c r="E3" s="52"/>
      <c r="F3" s="52"/>
      <c r="G3" s="52"/>
      <c r="H3" s="52"/>
      <c r="I3" s="52"/>
    </row>
    <row r="4" spans="1:9">
      <c r="A4" s="17" t="s">
        <v>1</v>
      </c>
      <c r="B4" s="17" t="s">
        <v>2</v>
      </c>
      <c r="C4" s="17" t="s">
        <v>3</v>
      </c>
      <c r="D4" s="17" t="s">
        <v>5</v>
      </c>
      <c r="E4" s="17" t="s">
        <v>4</v>
      </c>
      <c r="F4" s="17" t="s">
        <v>6</v>
      </c>
      <c r="G4" s="17" t="s">
        <v>7</v>
      </c>
      <c r="H4" s="17" t="s">
        <v>8</v>
      </c>
      <c r="I4" s="17" t="s">
        <v>9</v>
      </c>
    </row>
    <row r="5" spans="1:9">
      <c r="A5" s="19" t="s">
        <v>31</v>
      </c>
      <c r="B5" s="38" t="s">
        <v>26</v>
      </c>
      <c r="C5" s="20">
        <v>10</v>
      </c>
      <c r="D5" s="20">
        <v>8.5</v>
      </c>
      <c r="E5" s="20">
        <v>14</v>
      </c>
      <c r="F5" s="20">
        <v>12.5</v>
      </c>
      <c r="G5" s="22">
        <v>1000</v>
      </c>
      <c r="H5" s="39">
        <f t="shared" ref="H5:H20" si="0">+G5*(F5-C5)</f>
        <v>2500</v>
      </c>
      <c r="I5" s="23" t="s">
        <v>28</v>
      </c>
    </row>
    <row r="6" spans="1:9">
      <c r="A6" s="19" t="s">
        <v>32</v>
      </c>
      <c r="B6" s="38" t="s">
        <v>19</v>
      </c>
      <c r="C6" s="38">
        <v>26</v>
      </c>
      <c r="D6" s="16">
        <v>21</v>
      </c>
      <c r="E6" s="16">
        <v>36</v>
      </c>
      <c r="F6" s="20">
        <v>32</v>
      </c>
      <c r="G6" s="22">
        <v>300</v>
      </c>
      <c r="H6" s="39">
        <f t="shared" si="0"/>
        <v>1800</v>
      </c>
      <c r="I6" s="23" t="s">
        <v>28</v>
      </c>
    </row>
    <row r="7" spans="1:9">
      <c r="A7" s="19" t="s">
        <v>33</v>
      </c>
      <c r="B7" s="38" t="s">
        <v>19</v>
      </c>
      <c r="C7" s="16">
        <v>11.5</v>
      </c>
      <c r="D7" s="16">
        <v>9</v>
      </c>
      <c r="E7" s="16">
        <v>18</v>
      </c>
      <c r="F7" s="16">
        <v>14.5</v>
      </c>
      <c r="G7" s="22">
        <v>700</v>
      </c>
      <c r="H7" s="39">
        <f t="shared" si="0"/>
        <v>2100</v>
      </c>
      <c r="I7" s="23" t="s">
        <v>28</v>
      </c>
    </row>
    <row r="8" spans="1:9">
      <c r="A8" s="19" t="s">
        <v>34</v>
      </c>
      <c r="B8" s="38" t="s">
        <v>19</v>
      </c>
      <c r="C8" s="16">
        <v>120</v>
      </c>
      <c r="D8" s="16">
        <v>95</v>
      </c>
      <c r="E8" s="16">
        <v>170</v>
      </c>
      <c r="F8" s="16">
        <v>95</v>
      </c>
      <c r="G8" s="22">
        <v>50</v>
      </c>
      <c r="H8" s="39">
        <f t="shared" si="0"/>
        <v>-1250</v>
      </c>
      <c r="I8" s="23" t="s">
        <v>13</v>
      </c>
    </row>
    <row r="9" spans="1:9">
      <c r="A9" s="19" t="s">
        <v>35</v>
      </c>
      <c r="B9" s="38" t="s">
        <v>19</v>
      </c>
      <c r="C9" s="16">
        <v>370</v>
      </c>
      <c r="D9" s="16">
        <v>300</v>
      </c>
      <c r="E9" s="16">
        <v>580</v>
      </c>
      <c r="F9" s="16">
        <v>440</v>
      </c>
      <c r="G9" s="22">
        <v>15</v>
      </c>
      <c r="H9" s="39">
        <f t="shared" si="0"/>
        <v>1050</v>
      </c>
      <c r="I9" s="23" t="s">
        <v>28</v>
      </c>
    </row>
    <row r="10" spans="1:9">
      <c r="A10" s="19" t="s">
        <v>36</v>
      </c>
      <c r="B10" s="38" t="s">
        <v>19</v>
      </c>
      <c r="C10" s="16">
        <v>300</v>
      </c>
      <c r="D10" s="16">
        <v>200</v>
      </c>
      <c r="E10" s="16">
        <v>500</v>
      </c>
      <c r="F10" s="16">
        <v>360</v>
      </c>
      <c r="G10" s="22">
        <v>15</v>
      </c>
      <c r="H10" s="39">
        <f t="shared" si="0"/>
        <v>900</v>
      </c>
      <c r="I10" s="23" t="s">
        <v>28</v>
      </c>
    </row>
    <row r="11" spans="1:9">
      <c r="A11" s="19" t="s">
        <v>37</v>
      </c>
      <c r="B11" s="38" t="s">
        <v>19</v>
      </c>
      <c r="C11" s="16">
        <v>5.0999999999999996</v>
      </c>
      <c r="D11" s="16">
        <v>4.3</v>
      </c>
      <c r="E11" s="16">
        <v>7.5</v>
      </c>
      <c r="F11" s="16">
        <v>5.2</v>
      </c>
      <c r="G11" s="22">
        <v>2500</v>
      </c>
      <c r="H11" s="39">
        <f t="shared" si="0"/>
        <v>250.00000000000134</v>
      </c>
      <c r="I11" s="23" t="s">
        <v>18</v>
      </c>
    </row>
    <row r="12" spans="1:9">
      <c r="A12" s="19" t="s">
        <v>38</v>
      </c>
      <c r="B12" s="38" t="s">
        <v>19</v>
      </c>
      <c r="C12" s="16">
        <v>5.6</v>
      </c>
      <c r="D12" s="16">
        <v>4.7</v>
      </c>
      <c r="E12" s="16">
        <v>8</v>
      </c>
      <c r="F12" s="16">
        <v>8</v>
      </c>
      <c r="G12" s="22">
        <v>1700</v>
      </c>
      <c r="H12" s="39">
        <f t="shared" si="0"/>
        <v>4080.0000000000005</v>
      </c>
      <c r="I12" s="23" t="s">
        <v>28</v>
      </c>
    </row>
    <row r="13" spans="1:9">
      <c r="A13" s="19" t="s">
        <v>30</v>
      </c>
      <c r="B13" s="38" t="s">
        <v>19</v>
      </c>
      <c r="C13" s="16">
        <v>31</v>
      </c>
      <c r="D13" s="16">
        <v>24</v>
      </c>
      <c r="E13" s="16">
        <v>45</v>
      </c>
      <c r="F13" s="16">
        <v>38.6</v>
      </c>
      <c r="G13" s="22">
        <v>175</v>
      </c>
      <c r="H13" s="39">
        <f t="shared" si="0"/>
        <v>1330.0000000000002</v>
      </c>
      <c r="I13" s="23" t="s">
        <v>28</v>
      </c>
    </row>
    <row r="14" spans="1:9">
      <c r="A14" s="19" t="s">
        <v>39</v>
      </c>
      <c r="B14" s="38" t="s">
        <v>19</v>
      </c>
      <c r="C14" s="16">
        <v>500</v>
      </c>
      <c r="D14" s="16">
        <v>350</v>
      </c>
      <c r="E14" s="16">
        <v>450</v>
      </c>
      <c r="F14" s="16">
        <v>450</v>
      </c>
      <c r="G14" s="22">
        <v>10</v>
      </c>
      <c r="H14" s="39">
        <f t="shared" si="0"/>
        <v>-500</v>
      </c>
      <c r="I14" s="23" t="s">
        <v>18</v>
      </c>
    </row>
    <row r="15" spans="1:9">
      <c r="A15" s="19" t="s">
        <v>40</v>
      </c>
      <c r="B15" s="38" t="s">
        <v>19</v>
      </c>
      <c r="C15" s="16">
        <v>46</v>
      </c>
      <c r="D15" s="16">
        <v>39</v>
      </c>
      <c r="E15" s="16">
        <v>60</v>
      </c>
      <c r="F15" s="16">
        <v>53.6</v>
      </c>
      <c r="G15" s="22">
        <v>225</v>
      </c>
      <c r="H15" s="39">
        <f t="shared" si="0"/>
        <v>1710.0000000000002</v>
      </c>
      <c r="I15" s="23" t="s">
        <v>28</v>
      </c>
    </row>
    <row r="16" spans="1:9">
      <c r="A16" s="19" t="s">
        <v>41</v>
      </c>
      <c r="B16" s="38" t="s">
        <v>29</v>
      </c>
      <c r="C16" s="16">
        <v>140</v>
      </c>
      <c r="D16" s="16">
        <v>180</v>
      </c>
      <c r="E16" s="16">
        <v>70</v>
      </c>
      <c r="F16" s="16">
        <v>85</v>
      </c>
      <c r="G16" s="22">
        <v>25</v>
      </c>
      <c r="H16" s="39">
        <f>+G16*(C16-F16)</f>
        <v>1375</v>
      </c>
      <c r="I16" s="23" t="s">
        <v>28</v>
      </c>
    </row>
    <row r="17" spans="1:9">
      <c r="A17" s="19" t="s">
        <v>46</v>
      </c>
      <c r="B17" s="38" t="s">
        <v>19</v>
      </c>
      <c r="C17" s="16">
        <v>7.5</v>
      </c>
      <c r="D17" s="16">
        <v>5.5</v>
      </c>
      <c r="E17" s="16">
        <v>11</v>
      </c>
      <c r="F17" s="16">
        <v>10.5</v>
      </c>
      <c r="G17" s="22">
        <v>825</v>
      </c>
      <c r="H17" s="39">
        <f t="shared" si="0"/>
        <v>2475</v>
      </c>
      <c r="I17" s="23" t="s">
        <v>28</v>
      </c>
    </row>
    <row r="18" spans="1:9">
      <c r="A18" s="19" t="s">
        <v>48</v>
      </c>
      <c r="B18" s="38" t="s">
        <v>19</v>
      </c>
      <c r="C18" s="16">
        <v>35</v>
      </c>
      <c r="D18" s="16">
        <v>30</v>
      </c>
      <c r="E18" s="16">
        <v>46</v>
      </c>
      <c r="F18" s="16">
        <v>41.5</v>
      </c>
      <c r="G18" s="22">
        <v>350</v>
      </c>
      <c r="H18" s="39">
        <f t="shared" si="0"/>
        <v>2275</v>
      </c>
      <c r="I18" s="23" t="s">
        <v>28</v>
      </c>
    </row>
    <row r="19" spans="1:9">
      <c r="A19" s="19" t="s">
        <v>49</v>
      </c>
      <c r="B19" s="38" t="s">
        <v>19</v>
      </c>
      <c r="C19" s="16">
        <v>12</v>
      </c>
      <c r="D19" s="16">
        <v>8</v>
      </c>
      <c r="E19" s="16">
        <v>20</v>
      </c>
      <c r="F19" s="16">
        <v>17.8</v>
      </c>
      <c r="G19" s="22">
        <v>325</v>
      </c>
      <c r="H19" s="39">
        <f t="shared" si="0"/>
        <v>1885.0000000000002</v>
      </c>
      <c r="I19" s="23" t="s">
        <v>28</v>
      </c>
    </row>
    <row r="20" spans="1:9">
      <c r="A20" s="19" t="s">
        <v>51</v>
      </c>
      <c r="B20" s="38" t="s">
        <v>19</v>
      </c>
      <c r="C20" s="16">
        <v>80</v>
      </c>
      <c r="D20" s="16">
        <v>0.05</v>
      </c>
      <c r="E20" s="16">
        <v>240</v>
      </c>
      <c r="F20" s="16">
        <v>200</v>
      </c>
      <c r="G20" s="22">
        <v>10</v>
      </c>
      <c r="H20" s="39">
        <f t="shared" si="0"/>
        <v>1200</v>
      </c>
      <c r="I20" s="23" t="s">
        <v>28</v>
      </c>
    </row>
    <row r="21" spans="1:9">
      <c r="A21" s="57" t="s">
        <v>10</v>
      </c>
      <c r="B21" s="57"/>
      <c r="C21" s="57"/>
      <c r="D21" s="57"/>
      <c r="E21" s="57"/>
      <c r="F21" s="57"/>
      <c r="G21" s="57"/>
      <c r="H21" s="21">
        <f>SUM(H5:H20)</f>
        <v>23180</v>
      </c>
      <c r="I21" s="24"/>
    </row>
    <row r="22" spans="1:9">
      <c r="A22" s="27"/>
      <c r="B22" s="27"/>
      <c r="C22" s="27"/>
      <c r="D22" s="27"/>
      <c r="E22" s="27"/>
      <c r="F22" s="27"/>
      <c r="G22" s="27"/>
      <c r="H22" s="28"/>
      <c r="I22" s="29"/>
    </row>
    <row r="23" spans="1:9">
      <c r="A23" s="27"/>
      <c r="C23" s="27"/>
      <c r="D23" s="27"/>
      <c r="E23" s="27"/>
      <c r="F23" s="27"/>
      <c r="G23" s="27"/>
      <c r="H23" s="28"/>
      <c r="I23" s="29"/>
    </row>
    <row r="24" spans="1:9">
      <c r="A24" s="2"/>
      <c r="I24" s="6"/>
    </row>
    <row r="25" spans="1:9">
      <c r="A25" s="52" t="s">
        <v>20</v>
      </c>
      <c r="B25" s="52"/>
      <c r="C25" s="52"/>
      <c r="D25" s="52"/>
      <c r="E25" s="52"/>
      <c r="F25" s="52"/>
      <c r="G25" s="52"/>
      <c r="H25" s="52"/>
      <c r="I25" s="52"/>
    </row>
    <row r="26" spans="1:9">
      <c r="A26" s="17" t="s">
        <v>1</v>
      </c>
      <c r="B26" s="17" t="s">
        <v>2</v>
      </c>
      <c r="C26" s="17" t="s">
        <v>3</v>
      </c>
      <c r="D26" s="17" t="s">
        <v>5</v>
      </c>
      <c r="E26" s="17" t="s">
        <v>4</v>
      </c>
      <c r="F26" s="17" t="s">
        <v>6</v>
      </c>
      <c r="G26" s="17" t="s">
        <v>24</v>
      </c>
      <c r="H26" s="17" t="s">
        <v>8</v>
      </c>
      <c r="I26" s="17" t="s">
        <v>9</v>
      </c>
    </row>
    <row r="27" spans="1:9" ht="14.25" customHeight="1">
      <c r="A27" s="19" t="s">
        <v>42</v>
      </c>
      <c r="B27" s="38" t="s">
        <v>29</v>
      </c>
      <c r="C27" s="20">
        <v>751</v>
      </c>
      <c r="D27" s="20">
        <v>758</v>
      </c>
      <c r="E27" s="20">
        <v>738</v>
      </c>
      <c r="F27" s="20">
        <v>745</v>
      </c>
      <c r="G27" s="22">
        <f>100000/C27</f>
        <v>133.15579227696404</v>
      </c>
      <c r="H27" s="39">
        <f>(C27-F27)*G27</f>
        <v>798.93475366178427</v>
      </c>
      <c r="I27" s="23" t="s">
        <v>28</v>
      </c>
    </row>
    <row r="28" spans="1:9" ht="14.25" customHeight="1">
      <c r="A28" s="19" t="s">
        <v>44</v>
      </c>
      <c r="B28" s="38" t="s">
        <v>29</v>
      </c>
      <c r="C28" s="15">
        <v>220</v>
      </c>
      <c r="D28" s="16">
        <v>222</v>
      </c>
      <c r="E28" s="16">
        <v>216</v>
      </c>
      <c r="F28" s="20">
        <v>217.7</v>
      </c>
      <c r="G28" s="22">
        <f t="shared" ref="G28" si="1">100000/C28</f>
        <v>454.54545454545456</v>
      </c>
      <c r="H28" s="39">
        <f>(C28-F28)*G28</f>
        <v>1045.4545454545507</v>
      </c>
      <c r="I28" s="23" t="s">
        <v>28</v>
      </c>
    </row>
    <row r="29" spans="1:9" ht="14.25" customHeight="1">
      <c r="A29" s="19" t="s">
        <v>43</v>
      </c>
      <c r="B29" s="38" t="s">
        <v>19</v>
      </c>
      <c r="C29" s="16">
        <v>831</v>
      </c>
      <c r="D29" s="16">
        <v>823</v>
      </c>
      <c r="E29" s="16">
        <v>848</v>
      </c>
      <c r="F29" s="20">
        <v>841</v>
      </c>
      <c r="G29" s="22">
        <f t="shared" ref="G29:G30" si="2">100000/C29</f>
        <v>120.33694344163658</v>
      </c>
      <c r="H29" s="39">
        <f>(F29-C29)*G29</f>
        <v>1203.3694344163657</v>
      </c>
      <c r="I29" s="23" t="s">
        <v>28</v>
      </c>
    </row>
    <row r="30" spans="1:9" ht="14.25" customHeight="1">
      <c r="A30" s="19" t="s">
        <v>45</v>
      </c>
      <c r="B30" s="38" t="s">
        <v>19</v>
      </c>
      <c r="C30" s="16">
        <v>109.5</v>
      </c>
      <c r="D30" s="16">
        <v>108.5</v>
      </c>
      <c r="E30" s="16">
        <v>112</v>
      </c>
      <c r="F30" s="20">
        <v>110.45</v>
      </c>
      <c r="G30" s="22">
        <f t="shared" si="2"/>
        <v>913.24200913242009</v>
      </c>
      <c r="H30" s="39">
        <f>(F30-C30)*G30</f>
        <v>867.57990867580168</v>
      </c>
      <c r="I30" s="23" t="s">
        <v>28</v>
      </c>
    </row>
    <row r="31" spans="1:9" ht="14.4" customHeight="1">
      <c r="A31" s="19" t="s">
        <v>50</v>
      </c>
      <c r="B31" s="38" t="s">
        <v>19</v>
      </c>
      <c r="C31" s="16">
        <v>1145</v>
      </c>
      <c r="D31" s="16">
        <v>1134</v>
      </c>
      <c r="E31" s="16">
        <v>1165</v>
      </c>
      <c r="F31" s="20">
        <v>1146</v>
      </c>
      <c r="G31" s="22">
        <f t="shared" ref="G31" si="3">100000/C31</f>
        <v>87.336244541484717</v>
      </c>
      <c r="H31" s="39">
        <f>(F31-C31)*G31</f>
        <v>87.336244541484717</v>
      </c>
      <c r="I31" s="23" t="s">
        <v>18</v>
      </c>
    </row>
    <row r="32" spans="1:9" ht="14.25" customHeight="1">
      <c r="A32" s="19"/>
      <c r="B32" s="38"/>
      <c r="C32" s="16"/>
      <c r="D32" s="16"/>
      <c r="E32" s="16"/>
      <c r="F32" s="20"/>
      <c r="G32" s="22"/>
      <c r="H32" s="39"/>
      <c r="I32" s="23"/>
    </row>
    <row r="33" spans="1:9" ht="14.25" customHeight="1">
      <c r="A33" s="19"/>
      <c r="B33" s="38"/>
      <c r="C33" s="16"/>
      <c r="D33" s="16"/>
      <c r="E33" s="16"/>
      <c r="F33" s="20"/>
      <c r="G33" s="22"/>
      <c r="H33" s="39"/>
      <c r="I33" s="23"/>
    </row>
    <row r="34" spans="1:9" ht="14.25" customHeight="1">
      <c r="A34" s="19"/>
      <c r="B34" s="38"/>
      <c r="C34" s="16"/>
      <c r="D34" s="16"/>
      <c r="E34" s="16"/>
      <c r="F34" s="20"/>
      <c r="G34" s="22"/>
      <c r="H34" s="18"/>
      <c r="I34" s="23"/>
    </row>
    <row r="35" spans="1:9">
      <c r="A35" s="57" t="s">
        <v>10</v>
      </c>
      <c r="B35" s="57"/>
      <c r="C35" s="57"/>
      <c r="D35" s="57"/>
      <c r="E35" s="57"/>
      <c r="F35" s="57"/>
      <c r="G35" s="57"/>
      <c r="H35" s="21">
        <f>SUM(H27:H34)</f>
        <v>4002.6748867499869</v>
      </c>
      <c r="I35" s="24"/>
    </row>
    <row r="36" spans="1:9">
      <c r="A36" s="51" t="s">
        <v>14</v>
      </c>
      <c r="B36" s="51"/>
      <c r="C36" s="51"/>
      <c r="I36" s="6"/>
    </row>
    <row r="37" spans="1:9">
      <c r="A37" s="26"/>
      <c r="B37" s="26"/>
      <c r="C37" s="26"/>
      <c r="I37" s="6"/>
    </row>
    <row r="38" spans="1:9">
      <c r="A38" s="26"/>
      <c r="B38" s="46"/>
      <c r="C38" s="47"/>
      <c r="I38" s="6"/>
    </row>
    <row r="39" spans="1:9">
      <c r="I39" s="6"/>
    </row>
    <row r="40" spans="1:9">
      <c r="A40" s="3"/>
      <c r="D40" s="4"/>
      <c r="E40" s="4"/>
      <c r="I40" s="6"/>
    </row>
    <row r="41" spans="1:9">
      <c r="A41" s="9"/>
      <c r="B41" s="10"/>
      <c r="C41" s="10"/>
      <c r="D41" s="10"/>
      <c r="E41" s="10"/>
      <c r="G41" s="7"/>
      <c r="I41" s="6"/>
    </row>
    <row r="42" spans="1:9">
      <c r="A42" s="52" t="s">
        <v>27</v>
      </c>
      <c r="B42" s="52"/>
      <c r="C42" s="52"/>
      <c r="D42" s="52"/>
      <c r="E42" s="52"/>
      <c r="F42" s="52"/>
      <c r="G42" s="11"/>
      <c r="H42" s="30"/>
      <c r="I42" s="6"/>
    </row>
    <row r="43" spans="1:9">
      <c r="A43" s="17" t="s">
        <v>11</v>
      </c>
      <c r="B43" s="17" t="s">
        <v>1</v>
      </c>
      <c r="C43" s="17" t="s">
        <v>2</v>
      </c>
      <c r="D43" s="17" t="s">
        <v>3</v>
      </c>
      <c r="E43" s="17" t="s">
        <v>5</v>
      </c>
      <c r="F43" s="17" t="s">
        <v>4</v>
      </c>
      <c r="G43" s="8"/>
      <c r="H43" s="31"/>
      <c r="I43" s="6"/>
    </row>
    <row r="44" spans="1:9">
      <c r="A44" s="38" t="s">
        <v>25</v>
      </c>
      <c r="B44" s="42" t="s">
        <v>47</v>
      </c>
      <c r="C44" s="42" t="s">
        <v>26</v>
      </c>
      <c r="D44" s="41">
        <v>1761</v>
      </c>
      <c r="E44" s="40">
        <v>1725</v>
      </c>
      <c r="F44" s="43">
        <v>1840</v>
      </c>
      <c r="G44" s="5"/>
      <c r="H44" s="30"/>
      <c r="I44" s="14"/>
    </row>
    <row r="45" spans="1:9">
      <c r="A45" s="38" t="s">
        <v>25</v>
      </c>
      <c r="B45" s="42" t="s">
        <v>52</v>
      </c>
      <c r="C45" s="42" t="s">
        <v>19</v>
      </c>
      <c r="D45" s="41">
        <v>7612</v>
      </c>
      <c r="E45" s="40">
        <v>7396</v>
      </c>
      <c r="F45" s="43">
        <v>7900</v>
      </c>
      <c r="G45" s="5"/>
      <c r="H45" s="30"/>
      <c r="I45" s="14"/>
    </row>
    <row r="46" spans="1:9">
      <c r="A46" s="38"/>
      <c r="B46" s="42"/>
      <c r="C46" s="42"/>
      <c r="D46" s="41"/>
      <c r="E46" s="40"/>
      <c r="F46" s="43"/>
      <c r="G46" s="5"/>
      <c r="H46" s="30"/>
      <c r="I46" s="14"/>
    </row>
    <row r="47" spans="1:9">
      <c r="A47" s="38"/>
      <c r="B47" s="42"/>
      <c r="C47" s="42"/>
      <c r="D47" s="41"/>
      <c r="E47" s="40"/>
      <c r="F47" s="43"/>
      <c r="G47" s="5"/>
      <c r="H47" s="30"/>
      <c r="I47" s="14"/>
    </row>
    <row r="48" spans="1:9">
      <c r="A48" s="38"/>
      <c r="B48" s="42"/>
      <c r="C48" s="42"/>
      <c r="D48" s="41"/>
      <c r="E48" s="40"/>
      <c r="F48" s="43"/>
      <c r="G48" s="5"/>
      <c r="H48" s="30"/>
      <c r="I48" s="14"/>
    </row>
    <row r="49" spans="1:9">
      <c r="A49" s="38"/>
      <c r="B49" s="42"/>
      <c r="C49" s="42"/>
      <c r="D49" s="41"/>
      <c r="E49" s="40"/>
      <c r="F49" s="43"/>
      <c r="G49" s="5"/>
      <c r="H49" s="30"/>
      <c r="I49" s="14"/>
    </row>
    <row r="50" spans="1:9">
      <c r="A50" s="44"/>
      <c r="C50" s="45"/>
      <c r="D50" s="35"/>
      <c r="E50" s="36"/>
      <c r="F50" s="37"/>
      <c r="G50" s="5"/>
      <c r="H50" s="30"/>
      <c r="I50" s="14"/>
    </row>
    <row r="51" spans="1:9">
      <c r="A51" s="44"/>
      <c r="C51" s="45"/>
      <c r="D51" s="35"/>
      <c r="E51" s="36"/>
      <c r="F51" s="37"/>
      <c r="G51" s="5"/>
      <c r="H51" s="30"/>
      <c r="I51" s="14"/>
    </row>
    <row r="52" spans="1:9">
      <c r="A52" s="12"/>
      <c r="C52" s="5"/>
      <c r="D52" s="3"/>
      <c r="E52" s="3"/>
      <c r="F52" s="3"/>
      <c r="G52" s="3"/>
      <c r="H52" s="30"/>
      <c r="I52" s="14"/>
    </row>
    <row r="53" spans="1:9" ht="15" customHeight="1">
      <c r="A53" s="52" t="s">
        <v>21</v>
      </c>
      <c r="B53" s="52"/>
      <c r="C53" s="52"/>
      <c r="D53" s="52"/>
      <c r="E53" s="52"/>
      <c r="F53" s="52"/>
      <c r="G53" s="52"/>
      <c r="H53" s="11"/>
      <c r="I53" s="14"/>
    </row>
    <row r="54" spans="1:9">
      <c r="A54" s="34" t="s">
        <v>23</v>
      </c>
      <c r="B54" s="34" t="s">
        <v>1</v>
      </c>
      <c r="C54" s="34" t="s">
        <v>2</v>
      </c>
      <c r="D54" s="17" t="s">
        <v>3</v>
      </c>
      <c r="E54" s="17" t="s">
        <v>12</v>
      </c>
      <c r="F54" s="17" t="s">
        <v>15</v>
      </c>
      <c r="G54" s="25" t="s">
        <v>9</v>
      </c>
      <c r="H54" s="32"/>
      <c r="I54" s="14"/>
    </row>
    <row r="55" spans="1:9">
      <c r="A55" s="38"/>
      <c r="B55" s="42"/>
      <c r="C55" s="42"/>
      <c r="D55" s="41"/>
      <c r="E55" s="40"/>
      <c r="F55" s="39" t="e">
        <f>+(50000/D55)*(E55-D55)</f>
        <v>#DIV/0!</v>
      </c>
      <c r="G55" s="16"/>
    </row>
    <row r="56" spans="1:9">
      <c r="A56" s="38"/>
      <c r="B56" s="42"/>
      <c r="C56" s="42"/>
      <c r="D56" s="41"/>
      <c r="E56" s="40"/>
      <c r="F56" s="39" t="e">
        <f>+(50000/D56)*(E56-D56)</f>
        <v>#DIV/0!</v>
      </c>
      <c r="G56" s="16"/>
    </row>
    <row r="57" spans="1:9">
      <c r="A57" s="38"/>
      <c r="B57" s="42"/>
      <c r="C57" s="42"/>
      <c r="D57" s="41"/>
      <c r="E57" s="40"/>
      <c r="F57" s="39"/>
      <c r="G57" s="16"/>
    </row>
    <row r="58" spans="1:9">
      <c r="A58" s="38"/>
      <c r="B58" s="42"/>
      <c r="C58" s="42"/>
      <c r="D58" s="41"/>
      <c r="E58" s="40"/>
      <c r="F58" s="39"/>
      <c r="G58" s="16"/>
    </row>
    <row r="59" spans="1:9">
      <c r="A59" s="38"/>
      <c r="B59" s="42"/>
      <c r="C59" s="42"/>
      <c r="D59" s="41"/>
      <c r="E59" s="40"/>
      <c r="F59" s="39"/>
      <c r="G59" s="16"/>
    </row>
    <row r="60" spans="1:9">
      <c r="A60" s="38"/>
      <c r="B60" s="42"/>
      <c r="C60" s="42"/>
      <c r="D60" s="41"/>
      <c r="E60" s="40"/>
      <c r="F60" s="39"/>
      <c r="G60" s="16"/>
      <c r="I60" s="14"/>
    </row>
    <row r="61" spans="1:9">
      <c r="A61" s="54" t="s">
        <v>10</v>
      </c>
      <c r="B61" s="55"/>
      <c r="C61" s="55"/>
      <c r="D61" s="55"/>
      <c r="E61" s="56"/>
      <c r="F61" s="33" t="e">
        <f>SUM(F55:F60)</f>
        <v>#DIV/0!</v>
      </c>
      <c r="I61" s="14"/>
    </row>
    <row r="62" spans="1:9">
      <c r="A62" s="53" t="s">
        <v>22</v>
      </c>
      <c r="B62" s="51"/>
      <c r="C62" s="51"/>
      <c r="F62" s="13"/>
      <c r="I62" s="14"/>
    </row>
    <row r="63" spans="1:9">
      <c r="F63" s="13"/>
      <c r="I63" s="14"/>
    </row>
    <row r="64" spans="1:9">
      <c r="F64" s="13"/>
      <c r="I64" s="14"/>
    </row>
    <row r="65" spans="1:9">
      <c r="I65" s="14"/>
    </row>
    <row r="66" spans="1:9">
      <c r="I66" s="14"/>
    </row>
    <row r="67" spans="1:9">
      <c r="I67" s="14"/>
    </row>
    <row r="68" spans="1:9" ht="14.4" customHeight="1">
      <c r="A68" s="48" t="s">
        <v>17</v>
      </c>
      <c r="B68" s="49"/>
      <c r="C68" s="49"/>
      <c r="D68" s="49"/>
      <c r="E68" s="49"/>
      <c r="F68" s="49"/>
      <c r="G68" s="50"/>
      <c r="I68" s="14"/>
    </row>
    <row r="69" spans="1:9" ht="14.4" customHeight="1">
      <c r="A69" s="34" t="s">
        <v>11</v>
      </c>
      <c r="B69" s="34" t="s">
        <v>1</v>
      </c>
      <c r="C69" s="34" t="s">
        <v>2</v>
      </c>
      <c r="D69" s="17" t="s">
        <v>3</v>
      </c>
      <c r="E69" s="25" t="s">
        <v>5</v>
      </c>
      <c r="F69" s="25" t="s">
        <v>4</v>
      </c>
      <c r="G69" s="25" t="s">
        <v>18</v>
      </c>
    </row>
    <row r="70" spans="1:9">
      <c r="A70" s="38" t="s">
        <v>25</v>
      </c>
      <c r="B70" s="42" t="s">
        <v>47</v>
      </c>
      <c r="C70" s="42" t="s">
        <v>26</v>
      </c>
      <c r="D70" s="41">
        <v>1761</v>
      </c>
      <c r="E70" s="40">
        <v>1725</v>
      </c>
      <c r="F70" s="43">
        <v>1840</v>
      </c>
    </row>
    <row r="71" spans="1:9">
      <c r="A71" s="38" t="s">
        <v>25</v>
      </c>
      <c r="B71" s="42" t="s">
        <v>52</v>
      </c>
      <c r="C71" s="42" t="s">
        <v>19</v>
      </c>
      <c r="D71" s="41">
        <v>7612</v>
      </c>
      <c r="E71" s="40">
        <v>7396</v>
      </c>
      <c r="F71" s="43">
        <v>7900</v>
      </c>
    </row>
  </sheetData>
  <mergeCells count="11">
    <mergeCell ref="A21:G21"/>
    <mergeCell ref="A2:I2"/>
    <mergeCell ref="A25:I25"/>
    <mergeCell ref="A3:I3"/>
    <mergeCell ref="A35:G35"/>
    <mergeCell ref="A68:G68"/>
    <mergeCell ref="A36:C36"/>
    <mergeCell ref="A53:G53"/>
    <mergeCell ref="A62:C62"/>
    <mergeCell ref="A42:F42"/>
    <mergeCell ref="A61:E61"/>
  </mergeCells>
  <phoneticPr fontId="0" type="noConversion"/>
  <conditionalFormatting sqref="F61">
    <cfRule type="cellIs" dxfId="0" priority="4" stopIfTrue="1" operator="lessThanOrEqual">
      <formula>0</formula>
    </cfRule>
  </conditionalFormatting>
  <pageMargins left="0.75" right="0.75" top="1" bottom="1" header="0.5" footer="0.5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Virendra</cp:lastModifiedBy>
  <dcterms:created xsi:type="dcterms:W3CDTF">2011-10-03T11:31:59Z</dcterms:created>
  <dcterms:modified xsi:type="dcterms:W3CDTF">2025-01-28T10:09:20Z</dcterms:modified>
</cp:coreProperties>
</file>