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1"/>
  <c r="F52"/>
  <c r="G27"/>
  <c r="G28"/>
  <c r="H28" s="1"/>
  <c r="H13"/>
  <c r="H11"/>
  <c r="H9"/>
  <c r="H12"/>
  <c r="H27" l="1"/>
  <c r="G26"/>
  <c r="H26" s="1"/>
  <c r="G25" l="1"/>
  <c r="H25" s="1"/>
  <c r="H6" l="1"/>
  <c r="H7"/>
  <c r="H8"/>
  <c r="H10"/>
  <c r="H5"/>
  <c r="G24" l="1"/>
  <c r="H24" s="1"/>
  <c r="F51"/>
  <c r="G21" l="1"/>
  <c r="H21" s="1"/>
  <c r="G22"/>
  <c r="H22" s="1"/>
  <c r="G23"/>
  <c r="H23" s="1"/>
  <c r="H32" l="1"/>
  <c r="H15"/>
  <c r="F57" l="1"/>
</calcChain>
</file>

<file path=xl/sharedStrings.xml><?xml version="1.0" encoding="utf-8"?>
<sst xmlns="http://schemas.openxmlformats.org/spreadsheetml/2006/main" count="157" uniqueCount="60">
  <si>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</si>
  <si>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</si>
  <si>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</si>
  <si>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</si>
  <si>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</si>
  <si>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</si>
  <si>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</si>
  <si>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</si>
  <si>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</si>
  <si>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</si>
  <si>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</si>
  <si>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</si>
  <si>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</si>
  <si>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</si>
  <si>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</si>
  <si>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</si>
  <si>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</si>
  <si>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</si>
  <si>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</si>
  <si>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</si>
  <si>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</si>
  <si>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</si>
  <si>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</si>
  <si>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</si>
  <si>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</si>
  <si>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</si>
  <si>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</si>
  <si>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</si>
  <si>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</si>
  <si>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SELL</t>
  </si>
  <si>
    <t>CLOSE</t>
  </si>
  <si>
    <t>EXIT</t>
  </si>
  <si>
    <t>TRENT</t>
  </si>
  <si>
    <t>WELCORP</t>
  </si>
  <si>
    <t>NIFTY 23850 PUT</t>
  </si>
  <si>
    <t>APOLLOTYRE</t>
  </si>
  <si>
    <t>GLAND</t>
  </si>
  <si>
    <t>KEI</t>
  </si>
  <si>
    <t>HINDPETRO</t>
  </si>
  <si>
    <t>PAYTM</t>
  </si>
  <si>
    <t>SENSEX 78700 CALL</t>
  </si>
  <si>
    <t>JUBLFOOD 720 CALL</t>
  </si>
  <si>
    <t>DRREDDY 3800 CALL</t>
  </si>
  <si>
    <t>MNM 3050 CALL</t>
  </si>
  <si>
    <t>MIDCPNIFTY 12825 PUT</t>
  </si>
  <si>
    <t xml:space="preserve">NIFTY 23950 CALL </t>
  </si>
  <si>
    <t>HINDALCO 620 PUT</t>
  </si>
  <si>
    <t>TVSSCS</t>
  </si>
  <si>
    <t>EIHOTEL</t>
  </si>
  <si>
    <t>GLENMARK</t>
  </si>
  <si>
    <t>GODREJCP</t>
  </si>
  <si>
    <t>IPCALAB</t>
  </si>
  <si>
    <t>ADANIENSOL</t>
  </si>
  <si>
    <t>SENSEX 78800 PUT - EXPIRY TRADE</t>
  </si>
  <si>
    <t>HAL</t>
  </si>
  <si>
    <t>KPIL</t>
  </si>
  <si>
    <t>LAURUSLAB</t>
  </si>
  <si>
    <t>CAPLINPOINT</t>
  </si>
  <si>
    <t>JSWINFRA</t>
  </si>
  <si>
    <t>CAMS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</si>
</sst>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left" wrapText="1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2" fillId="0" borderId="2" xfId="0" applyFont="1" applyBorder="1"/>
    <xf numFmtId="1" fontId="3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3" fontId="8" fillId="0" borderId="2" xfId="0" applyNumberFormat="1" applyFont="1" applyBorder="1" applyAlignment="1">
      <alignment horizontal="right"/>
    </xf>
    <xf numFmtId="0" fontId="5" fillId="0" borderId="0" xfId="0" applyFont="1"/>
    <xf numFmtId="0" fontId="2" fillId="0" borderId="0" xfId="0" applyFont="1" applyBorder="1"/>
    <xf numFmtId="0" fontId="8" fillId="0" borderId="0" xfId="0" applyFont="1" applyFill="1" applyBorder="1"/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4"/>
  <sheetViews>
    <sheetView tabSelected="1" topLeftCell="A67" zoomScaleNormal="100" workbookViewId="0">
      <selection activeCell="I81" sqref="I81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4" t="s">
        <v>0</v>
      </c>
      <c r="B2" s="54"/>
      <c r="C2" s="54"/>
      <c r="D2" s="54"/>
      <c r="E2" s="54"/>
      <c r="F2" s="54"/>
      <c r="G2" s="54"/>
      <c r="H2" s="54"/>
      <c r="I2" s="54"/>
    </row>
    <row r="3" spans="1:9">
      <c r="A3" s="54" t="s">
        <v>16</v>
      </c>
      <c r="B3" s="54"/>
      <c r="C3" s="54"/>
      <c r="D3" s="54"/>
      <c r="E3" s="54"/>
      <c r="F3" s="54"/>
      <c r="G3" s="54"/>
      <c r="H3" s="54"/>
      <c r="I3" s="54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40</v>
      </c>
      <c r="B5" s="41" t="s">
        <v>26</v>
      </c>
      <c r="C5" s="20">
        <v>230</v>
      </c>
      <c r="D5" s="20">
        <v>140</v>
      </c>
      <c r="E5" s="20">
        <v>400</v>
      </c>
      <c r="F5" s="20">
        <v>350</v>
      </c>
      <c r="G5" s="22">
        <v>10</v>
      </c>
      <c r="H5" s="18">
        <f>+G5*(F5-C5)</f>
        <v>1200</v>
      </c>
      <c r="I5" s="23" t="s">
        <v>28</v>
      </c>
    </row>
    <row r="6" spans="1:9">
      <c r="A6" s="19" t="s">
        <v>41</v>
      </c>
      <c r="B6" s="41" t="s">
        <v>19</v>
      </c>
      <c r="C6" s="16">
        <v>26</v>
      </c>
      <c r="D6" s="16">
        <v>24.5</v>
      </c>
      <c r="E6" s="16">
        <v>30</v>
      </c>
      <c r="F6" s="16">
        <v>28</v>
      </c>
      <c r="G6" s="22">
        <v>1250</v>
      </c>
      <c r="H6" s="42">
        <f t="shared" ref="H6:H10" si="0">+G6*(F6-C6)</f>
        <v>2500</v>
      </c>
      <c r="I6" s="23" t="s">
        <v>28</v>
      </c>
    </row>
    <row r="7" spans="1:9">
      <c r="A7" s="19" t="s">
        <v>42</v>
      </c>
      <c r="B7" s="41" t="s">
        <v>19</v>
      </c>
      <c r="C7" s="16">
        <v>38</v>
      </c>
      <c r="D7" s="16">
        <v>35</v>
      </c>
      <c r="E7" s="16">
        <v>44</v>
      </c>
      <c r="F7" s="16">
        <v>35</v>
      </c>
      <c r="G7" s="22">
        <v>625</v>
      </c>
      <c r="H7" s="42">
        <f t="shared" si="0"/>
        <v>-1875</v>
      </c>
      <c r="I7" s="23" t="s">
        <v>13</v>
      </c>
    </row>
    <row r="8" spans="1:9">
      <c r="A8" s="19" t="s">
        <v>43</v>
      </c>
      <c r="B8" s="41" t="s">
        <v>19</v>
      </c>
      <c r="C8" s="16">
        <v>100</v>
      </c>
      <c r="D8" s="16">
        <v>90</v>
      </c>
      <c r="E8" s="16">
        <v>115</v>
      </c>
      <c r="F8" s="16">
        <v>107</v>
      </c>
      <c r="G8" s="22">
        <v>175</v>
      </c>
      <c r="H8" s="42">
        <f t="shared" si="0"/>
        <v>1225</v>
      </c>
      <c r="I8" s="23" t="s">
        <v>28</v>
      </c>
    </row>
    <row r="9" spans="1:9">
      <c r="A9" s="19" t="s">
        <v>34</v>
      </c>
      <c r="B9" s="41" t="s">
        <v>29</v>
      </c>
      <c r="C9" s="16">
        <v>105</v>
      </c>
      <c r="D9" s="16">
        <v>130</v>
      </c>
      <c r="E9" s="16">
        <v>60</v>
      </c>
      <c r="F9" s="16">
        <v>130</v>
      </c>
      <c r="G9" s="22">
        <v>75</v>
      </c>
      <c r="H9" s="42">
        <f>+G9*(C9-F9)</f>
        <v>-1875</v>
      </c>
      <c r="I9" s="23" t="s">
        <v>13</v>
      </c>
    </row>
    <row r="10" spans="1:9">
      <c r="A10" s="19" t="s">
        <v>44</v>
      </c>
      <c r="B10" s="41" t="s">
        <v>19</v>
      </c>
      <c r="C10" s="16">
        <v>68</v>
      </c>
      <c r="D10" s="16">
        <v>48</v>
      </c>
      <c r="E10" s="16">
        <v>110</v>
      </c>
      <c r="F10" s="16">
        <v>70</v>
      </c>
      <c r="G10" s="22">
        <v>50</v>
      </c>
      <c r="H10" s="42">
        <f t="shared" si="0"/>
        <v>100</v>
      </c>
      <c r="I10" s="23" t="s">
        <v>18</v>
      </c>
    </row>
    <row r="11" spans="1:9">
      <c r="A11" s="19" t="s">
        <v>45</v>
      </c>
      <c r="B11" s="41" t="s">
        <v>29</v>
      </c>
      <c r="C11" s="16">
        <v>130</v>
      </c>
      <c r="D11" s="16">
        <v>151</v>
      </c>
      <c r="E11" s="16">
        <v>80</v>
      </c>
      <c r="F11" s="16">
        <v>110</v>
      </c>
      <c r="G11" s="22">
        <v>75</v>
      </c>
      <c r="H11" s="42">
        <f>+G11*(C11-F11)</f>
        <v>1500</v>
      </c>
      <c r="I11" s="23" t="s">
        <v>28</v>
      </c>
    </row>
    <row r="12" spans="1:9">
      <c r="A12" s="19" t="s">
        <v>46</v>
      </c>
      <c r="B12" s="41" t="s">
        <v>19</v>
      </c>
      <c r="C12" s="16">
        <v>14</v>
      </c>
      <c r="D12" s="16">
        <v>12.9</v>
      </c>
      <c r="E12" s="16">
        <v>17</v>
      </c>
      <c r="F12" s="16">
        <v>15.1</v>
      </c>
      <c r="G12" s="22">
        <v>1400</v>
      </c>
      <c r="H12" s="42">
        <f t="shared" ref="H12:H13" si="1">+G12*(F12-C12)</f>
        <v>1539.9999999999995</v>
      </c>
      <c r="I12" s="23" t="s">
        <v>28</v>
      </c>
    </row>
    <row r="13" spans="1:9">
      <c r="A13" s="19" t="s">
        <v>53</v>
      </c>
      <c r="B13" s="41" t="s">
        <v>26</v>
      </c>
      <c r="C13" s="16">
        <v>90</v>
      </c>
      <c r="D13" s="16">
        <v>0.05</v>
      </c>
      <c r="E13" s="16">
        <v>240</v>
      </c>
      <c r="F13" s="16">
        <v>111</v>
      </c>
      <c r="G13" s="22">
        <v>10</v>
      </c>
      <c r="H13" s="42">
        <f t="shared" si="1"/>
        <v>210</v>
      </c>
      <c r="I13" s="23" t="s">
        <v>30</v>
      </c>
    </row>
    <row r="14" spans="1:9">
      <c r="A14" s="19"/>
      <c r="B14" s="41"/>
      <c r="C14" s="16"/>
      <c r="D14" s="16"/>
      <c r="E14" s="16"/>
      <c r="F14" s="16"/>
      <c r="G14" s="22"/>
      <c r="H14" s="42"/>
      <c r="I14" s="23"/>
    </row>
    <row r="15" spans="1:9">
      <c r="A15" s="59" t="s">
        <v>10</v>
      </c>
      <c r="B15" s="59"/>
      <c r="C15" s="59"/>
      <c r="D15" s="59"/>
      <c r="E15" s="59"/>
      <c r="F15" s="59"/>
      <c r="G15" s="59"/>
      <c r="H15" s="21">
        <f>SUM(H5:H14)</f>
        <v>4525</v>
      </c>
      <c r="I15" s="24"/>
    </row>
    <row r="16" spans="1:9">
      <c r="A16" s="28"/>
      <c r="B16" s="28"/>
      <c r="C16" s="28"/>
      <c r="D16" s="28"/>
      <c r="E16" s="28"/>
      <c r="F16" s="28"/>
      <c r="G16" s="28"/>
      <c r="H16" s="29"/>
      <c r="I16" s="30"/>
    </row>
    <row r="17" spans="1:9">
      <c r="A17" s="28"/>
      <c r="C17" s="28"/>
      <c r="D17" s="28"/>
      <c r="E17" s="28"/>
      <c r="F17" s="28"/>
      <c r="G17" s="28"/>
      <c r="H17" s="29"/>
      <c r="I17" s="30"/>
    </row>
    <row r="18" spans="1:9">
      <c r="A18" s="2"/>
      <c r="I18" s="6"/>
    </row>
    <row r="19" spans="1:9">
      <c r="A19" s="54" t="s">
        <v>20</v>
      </c>
      <c r="B19" s="54"/>
      <c r="C19" s="54"/>
      <c r="D19" s="54"/>
      <c r="E19" s="54"/>
      <c r="F19" s="54"/>
      <c r="G19" s="54"/>
      <c r="H19" s="54"/>
      <c r="I19" s="54"/>
    </row>
    <row r="20" spans="1:9">
      <c r="A20" s="17" t="s">
        <v>1</v>
      </c>
      <c r="B20" s="17" t="s">
        <v>2</v>
      </c>
      <c r="C20" s="17" t="s">
        <v>3</v>
      </c>
      <c r="D20" s="17" t="s">
        <v>5</v>
      </c>
      <c r="E20" s="17" t="s">
        <v>4</v>
      </c>
      <c r="F20" s="17" t="s">
        <v>6</v>
      </c>
      <c r="G20" s="17" t="s">
        <v>24</v>
      </c>
      <c r="H20" s="17" t="s">
        <v>8</v>
      </c>
      <c r="I20" s="17" t="s">
        <v>9</v>
      </c>
    </row>
    <row r="21" spans="1:9" ht="14.25" customHeight="1">
      <c r="A21" s="19" t="s">
        <v>32</v>
      </c>
      <c r="B21" s="41" t="s">
        <v>26</v>
      </c>
      <c r="C21" s="20">
        <v>7210</v>
      </c>
      <c r="D21" s="20">
        <v>7140</v>
      </c>
      <c r="E21" s="20">
        <v>7350</v>
      </c>
      <c r="F21" s="20">
        <v>7140</v>
      </c>
      <c r="G21" s="22">
        <f>100000/C21</f>
        <v>13.869625520110956</v>
      </c>
      <c r="H21" s="42">
        <f t="shared" ref="H21:H24" si="2">(F21-C21)*G21</f>
        <v>-970.87378640776694</v>
      </c>
      <c r="I21" s="23" t="s">
        <v>13</v>
      </c>
    </row>
    <row r="22" spans="1:9" ht="14.25" customHeight="1">
      <c r="A22" s="19" t="s">
        <v>47</v>
      </c>
      <c r="B22" s="41" t="s">
        <v>19</v>
      </c>
      <c r="C22" s="15">
        <v>180</v>
      </c>
      <c r="D22" s="16">
        <v>178</v>
      </c>
      <c r="E22" s="16">
        <v>185</v>
      </c>
      <c r="F22" s="20">
        <v>182.5</v>
      </c>
      <c r="G22" s="22">
        <f t="shared" ref="G22:G24" si="3">100000/C22</f>
        <v>555.55555555555554</v>
      </c>
      <c r="H22" s="42">
        <f t="shared" si="2"/>
        <v>1388.8888888888889</v>
      </c>
      <c r="I22" s="23" t="s">
        <v>28</v>
      </c>
    </row>
    <row r="23" spans="1:9" ht="14.25" customHeight="1">
      <c r="A23" s="19" t="s">
        <v>48</v>
      </c>
      <c r="B23" s="41" t="s">
        <v>19</v>
      </c>
      <c r="C23" s="16">
        <v>428</v>
      </c>
      <c r="D23" s="16">
        <v>424</v>
      </c>
      <c r="E23" s="16">
        <v>436</v>
      </c>
      <c r="F23" s="20">
        <v>424</v>
      </c>
      <c r="G23" s="22">
        <f t="shared" si="3"/>
        <v>233.64485981308411</v>
      </c>
      <c r="H23" s="42">
        <f t="shared" si="2"/>
        <v>-934.57943925233644</v>
      </c>
      <c r="I23" s="23" t="s">
        <v>13</v>
      </c>
    </row>
    <row r="24" spans="1:9" ht="14.25" customHeight="1">
      <c r="A24" s="19" t="s">
        <v>49</v>
      </c>
      <c r="B24" s="41" t="s">
        <v>19</v>
      </c>
      <c r="C24" s="16">
        <v>1577</v>
      </c>
      <c r="D24" s="16">
        <v>1561</v>
      </c>
      <c r="E24" s="16">
        <v>1600</v>
      </c>
      <c r="F24" s="20">
        <v>1592.5</v>
      </c>
      <c r="G24" s="22">
        <f t="shared" si="3"/>
        <v>63.411540900443882</v>
      </c>
      <c r="H24" s="42">
        <f t="shared" si="2"/>
        <v>982.87888395688014</v>
      </c>
      <c r="I24" s="23" t="s">
        <v>28</v>
      </c>
    </row>
    <row r="25" spans="1:9" ht="14.4" customHeight="1">
      <c r="A25" s="19" t="s">
        <v>50</v>
      </c>
      <c r="B25" s="41" t="s">
        <v>29</v>
      </c>
      <c r="C25" s="16">
        <v>1063</v>
      </c>
      <c r="D25" s="16">
        <v>1073</v>
      </c>
      <c r="E25" s="16">
        <v>1045</v>
      </c>
      <c r="F25" s="20">
        <v>1068</v>
      </c>
      <c r="G25" s="22">
        <f t="shared" ref="G25:G28" si="4">100000/C25</f>
        <v>94.073377234242713</v>
      </c>
      <c r="H25" s="42">
        <f>(C25-F25)*G25</f>
        <v>-470.36688617121354</v>
      </c>
      <c r="I25" s="23" t="s">
        <v>31</v>
      </c>
    </row>
    <row r="26" spans="1:9" ht="13.8" customHeight="1">
      <c r="A26" s="19" t="s">
        <v>51</v>
      </c>
      <c r="B26" s="41" t="s">
        <v>19</v>
      </c>
      <c r="C26" s="16">
        <v>1616</v>
      </c>
      <c r="D26" s="16">
        <v>1600</v>
      </c>
      <c r="E26" s="16">
        <v>1650</v>
      </c>
      <c r="F26" s="20">
        <v>1630</v>
      </c>
      <c r="G26" s="22">
        <f t="shared" si="4"/>
        <v>61.881188118811885</v>
      </c>
      <c r="H26" s="42">
        <f t="shared" ref="H26:H28" si="5">(F26-C26)*G26</f>
        <v>866.33663366336634</v>
      </c>
      <c r="I26" s="23" t="s">
        <v>28</v>
      </c>
    </row>
    <row r="27" spans="1:9" ht="13.8" customHeight="1">
      <c r="A27" s="19" t="s">
        <v>52</v>
      </c>
      <c r="B27" s="41" t="s">
        <v>19</v>
      </c>
      <c r="C27" s="16">
        <v>810</v>
      </c>
      <c r="D27" s="16">
        <v>802</v>
      </c>
      <c r="E27" s="16">
        <v>828</v>
      </c>
      <c r="F27" s="20">
        <v>806</v>
      </c>
      <c r="G27" s="22">
        <f t="shared" si="4"/>
        <v>123.45679012345678</v>
      </c>
      <c r="H27" s="42">
        <f t="shared" si="5"/>
        <v>-493.82716049382714</v>
      </c>
      <c r="I27" s="23" t="s">
        <v>30</v>
      </c>
    </row>
    <row r="28" spans="1:9" ht="14.25" customHeight="1">
      <c r="A28" s="19" t="s">
        <v>54</v>
      </c>
      <c r="B28" s="41" t="s">
        <v>19</v>
      </c>
      <c r="C28" s="16">
        <v>4280</v>
      </c>
      <c r="D28" s="16">
        <v>4240</v>
      </c>
      <c r="E28" s="16">
        <v>4360</v>
      </c>
      <c r="F28" s="20">
        <v>4240</v>
      </c>
      <c r="G28" s="22">
        <f t="shared" si="4"/>
        <v>23.364485981308412</v>
      </c>
      <c r="H28" s="18">
        <f t="shared" si="5"/>
        <v>-934.57943925233644</v>
      </c>
      <c r="I28" s="23" t="s">
        <v>13</v>
      </c>
    </row>
    <row r="29" spans="1:9" ht="14.25" customHeight="1">
      <c r="A29" s="19"/>
      <c r="B29" s="41"/>
      <c r="C29" s="16"/>
      <c r="D29" s="16"/>
      <c r="E29" s="16"/>
      <c r="F29" s="20"/>
      <c r="G29" s="22"/>
      <c r="H29" s="42"/>
      <c r="I29" s="23"/>
    </row>
    <row r="30" spans="1:9" ht="14.25" customHeight="1">
      <c r="A30" s="19"/>
      <c r="B30" s="41"/>
      <c r="C30" s="16"/>
      <c r="D30" s="16"/>
      <c r="E30" s="16"/>
      <c r="F30" s="20"/>
      <c r="G30" s="22"/>
      <c r="H30" s="42"/>
      <c r="I30" s="23"/>
    </row>
    <row r="31" spans="1:9" ht="14.25" customHeight="1">
      <c r="A31" s="19"/>
      <c r="B31" s="15"/>
      <c r="C31" s="16"/>
      <c r="D31" s="16"/>
      <c r="E31" s="16"/>
      <c r="F31" s="20"/>
      <c r="G31" s="22"/>
      <c r="H31" s="18"/>
      <c r="I31" s="23"/>
    </row>
    <row r="32" spans="1:9">
      <c r="A32" s="59" t="s">
        <v>10</v>
      </c>
      <c r="B32" s="59"/>
      <c r="C32" s="59"/>
      <c r="D32" s="59"/>
      <c r="E32" s="59"/>
      <c r="F32" s="59"/>
      <c r="G32" s="59"/>
      <c r="H32" s="21">
        <f>SUM(H21:H31)</f>
        <v>-566.1223050683451</v>
      </c>
      <c r="I32" s="24"/>
    </row>
    <row r="33" spans="1:9">
      <c r="A33" s="53" t="s">
        <v>14</v>
      </c>
      <c r="B33" s="53"/>
      <c r="C33" s="53"/>
      <c r="I33" s="6"/>
    </row>
    <row r="34" spans="1:9">
      <c r="A34" s="26"/>
      <c r="B34" s="26"/>
      <c r="C34" s="26"/>
      <c r="I34" s="6"/>
    </row>
    <row r="35" spans="1:9">
      <c r="A35" s="26"/>
      <c r="B35" s="47"/>
      <c r="C35" s="26"/>
      <c r="I35" s="6"/>
    </row>
    <row r="36" spans="1:9">
      <c r="I36" s="6"/>
    </row>
    <row r="37" spans="1:9">
      <c r="A37" s="3"/>
      <c r="D37" s="4"/>
      <c r="E37" s="4"/>
      <c r="I37" s="6"/>
    </row>
    <row r="38" spans="1:9">
      <c r="A38" s="9"/>
      <c r="B38" s="10"/>
      <c r="C38" s="10"/>
      <c r="D38" s="10"/>
      <c r="E38" s="10"/>
      <c r="G38" s="7"/>
      <c r="I38" s="6"/>
    </row>
    <row r="39" spans="1:9">
      <c r="A39" s="54" t="s">
        <v>27</v>
      </c>
      <c r="B39" s="54"/>
      <c r="C39" s="54"/>
      <c r="D39" s="54"/>
      <c r="E39" s="54"/>
      <c r="F39" s="54"/>
      <c r="G39" s="11"/>
      <c r="H39" s="31"/>
      <c r="I39" s="6"/>
    </row>
    <row r="40" spans="1:9">
      <c r="A40" s="17" t="s">
        <v>11</v>
      </c>
      <c r="B40" s="17" t="s">
        <v>1</v>
      </c>
      <c r="C40" s="17" t="s">
        <v>2</v>
      </c>
      <c r="D40" s="17" t="s">
        <v>3</v>
      </c>
      <c r="E40" s="17" t="s">
        <v>5</v>
      </c>
      <c r="F40" s="17" t="s">
        <v>4</v>
      </c>
      <c r="G40" s="8"/>
      <c r="H40" s="32"/>
      <c r="I40" s="6"/>
    </row>
    <row r="41" spans="1:9">
      <c r="A41" s="41" t="s">
        <v>25</v>
      </c>
      <c r="B41" s="45" t="s">
        <v>55</v>
      </c>
      <c r="C41" s="45" t="s">
        <v>26</v>
      </c>
      <c r="D41" s="44">
        <v>1308</v>
      </c>
      <c r="E41" s="43">
        <v>1279</v>
      </c>
      <c r="F41" s="46">
        <v>1370</v>
      </c>
      <c r="G41" s="5"/>
      <c r="H41" s="31"/>
      <c r="I41" s="14"/>
    </row>
    <row r="42" spans="1:9">
      <c r="A42" s="41" t="s">
        <v>25</v>
      </c>
      <c r="B42" s="45" t="s">
        <v>56</v>
      </c>
      <c r="C42" s="45" t="s">
        <v>19</v>
      </c>
      <c r="D42" s="44">
        <v>583</v>
      </c>
      <c r="E42" s="43">
        <v>568</v>
      </c>
      <c r="F42" s="46">
        <v>608</v>
      </c>
      <c r="G42" s="5"/>
      <c r="H42" s="31"/>
      <c r="I42" s="14"/>
    </row>
    <row r="43" spans="1:9">
      <c r="A43" s="41" t="s">
        <v>25</v>
      </c>
      <c r="B43" s="45" t="s">
        <v>57</v>
      </c>
      <c r="C43" s="45" t="s">
        <v>19</v>
      </c>
      <c r="D43" s="44">
        <v>2487</v>
      </c>
      <c r="E43" s="43">
        <v>2389</v>
      </c>
      <c r="F43" s="46">
        <v>2640</v>
      </c>
      <c r="G43" s="5"/>
      <c r="H43" s="31"/>
      <c r="I43" s="14"/>
    </row>
    <row r="44" spans="1:9">
      <c r="A44" s="41" t="s">
        <v>25</v>
      </c>
      <c r="B44" s="45" t="s">
        <v>58</v>
      </c>
      <c r="C44" s="45" t="s">
        <v>19</v>
      </c>
      <c r="D44" s="35">
        <v>319.5</v>
      </c>
      <c r="E44" s="27">
        <v>312</v>
      </c>
      <c r="F44" s="40">
        <v>330</v>
      </c>
      <c r="G44" s="5"/>
      <c r="H44" s="31"/>
      <c r="I44" s="14"/>
    </row>
    <row r="45" spans="1:9">
      <c r="A45" s="41" t="s">
        <v>25</v>
      </c>
      <c r="B45" s="45" t="s">
        <v>59</v>
      </c>
      <c r="C45" s="45" t="s">
        <v>19</v>
      </c>
      <c r="D45" s="44">
        <v>5070</v>
      </c>
      <c r="E45" s="43">
        <v>4960</v>
      </c>
      <c r="F45" s="46">
        <v>5250</v>
      </c>
      <c r="G45" s="5"/>
      <c r="H45" s="31"/>
      <c r="I45" s="14"/>
    </row>
    <row r="46" spans="1:9">
      <c r="A46" s="41" t="s">
        <v>25</v>
      </c>
      <c r="B46" s="45" t="s">
        <v>51</v>
      </c>
      <c r="C46" s="45" t="s">
        <v>19</v>
      </c>
      <c r="D46" s="44">
        <v>1635</v>
      </c>
      <c r="E46" s="43">
        <v>1592</v>
      </c>
      <c r="F46" s="46">
        <v>1680</v>
      </c>
      <c r="G46" s="5"/>
      <c r="H46" s="31"/>
      <c r="I46" s="14"/>
    </row>
    <row r="47" spans="1:9">
      <c r="A47" s="48"/>
      <c r="C47" s="49"/>
      <c r="D47" s="37"/>
      <c r="E47" s="38"/>
      <c r="F47" s="39"/>
      <c r="G47" s="5"/>
      <c r="H47" s="31"/>
      <c r="I47" s="14"/>
    </row>
    <row r="48" spans="1:9">
      <c r="A48" s="12"/>
      <c r="C48" s="5"/>
      <c r="D48" s="3"/>
      <c r="E48" s="3"/>
      <c r="F48" s="3"/>
      <c r="G48" s="3"/>
      <c r="H48" s="31"/>
      <c r="I48" s="14"/>
    </row>
    <row r="49" spans="1:9" ht="15" customHeight="1">
      <c r="A49" s="54" t="s">
        <v>21</v>
      </c>
      <c r="B49" s="54"/>
      <c r="C49" s="54"/>
      <c r="D49" s="54"/>
      <c r="E49" s="54"/>
      <c r="F49" s="54"/>
      <c r="G49" s="54"/>
      <c r="H49" s="11"/>
      <c r="I49" s="14"/>
    </row>
    <row r="50" spans="1:9">
      <c r="A50" s="36" t="s">
        <v>23</v>
      </c>
      <c r="B50" s="36" t="s">
        <v>1</v>
      </c>
      <c r="C50" s="36" t="s">
        <v>2</v>
      </c>
      <c r="D50" s="17" t="s">
        <v>3</v>
      </c>
      <c r="E50" s="17" t="s">
        <v>12</v>
      </c>
      <c r="F50" s="17" t="s">
        <v>15</v>
      </c>
      <c r="G50" s="25" t="s">
        <v>9</v>
      </c>
      <c r="H50" s="33"/>
      <c r="I50" s="14"/>
    </row>
    <row r="51" spans="1:9">
      <c r="A51" s="41" t="s">
        <v>25</v>
      </c>
      <c r="B51" s="45" t="s">
        <v>57</v>
      </c>
      <c r="C51" s="45" t="s">
        <v>19</v>
      </c>
      <c r="D51" s="44">
        <v>2487</v>
      </c>
      <c r="E51" s="43">
        <v>2556</v>
      </c>
      <c r="F51" s="18">
        <f>(50000/D51)*(E51-D51)</f>
        <v>1387.2135102533173</v>
      </c>
      <c r="G51" s="16" t="s">
        <v>28</v>
      </c>
    </row>
    <row r="52" spans="1:9">
      <c r="A52" s="41" t="s">
        <v>25</v>
      </c>
      <c r="B52" s="45" t="s">
        <v>33</v>
      </c>
      <c r="C52" s="45" t="s">
        <v>19</v>
      </c>
      <c r="D52" s="44">
        <v>794</v>
      </c>
      <c r="E52" s="43">
        <v>814</v>
      </c>
      <c r="F52" s="42">
        <f>(50000/D52)*(E52-D52)</f>
        <v>1259.4458438287154</v>
      </c>
      <c r="G52" s="16" t="s">
        <v>28</v>
      </c>
    </row>
    <row r="53" spans="1:9">
      <c r="A53" s="41" t="s">
        <v>25</v>
      </c>
      <c r="B53" s="45" t="s">
        <v>35</v>
      </c>
      <c r="C53" s="45" t="s">
        <v>26</v>
      </c>
      <c r="D53" s="44">
        <v>541</v>
      </c>
      <c r="E53" s="43">
        <v>541</v>
      </c>
      <c r="F53" s="42">
        <f>(50000/D53)*(E53-D53)</f>
        <v>0</v>
      </c>
      <c r="G53" s="16" t="s">
        <v>18</v>
      </c>
    </row>
    <row r="54" spans="1:9">
      <c r="A54" s="41"/>
      <c r="B54" s="45"/>
      <c r="C54" s="45"/>
      <c r="D54" s="44"/>
      <c r="E54" s="43"/>
      <c r="F54" s="42"/>
      <c r="G54" s="16"/>
    </row>
    <row r="55" spans="1:9">
      <c r="A55" s="41"/>
      <c r="B55" s="45"/>
      <c r="C55" s="45"/>
      <c r="D55" s="44"/>
      <c r="E55" s="43"/>
      <c r="F55" s="42"/>
      <c r="G55" s="16"/>
    </row>
    <row r="56" spans="1:9">
      <c r="A56" s="41"/>
      <c r="B56" s="45"/>
      <c r="C56" s="45"/>
      <c r="D56" s="44"/>
      <c r="E56" s="27"/>
      <c r="F56" s="42"/>
      <c r="G56" s="16"/>
      <c r="I56" s="14"/>
    </row>
    <row r="57" spans="1:9">
      <c r="A57" s="56" t="s">
        <v>10</v>
      </c>
      <c r="B57" s="57"/>
      <c r="C57" s="57"/>
      <c r="D57" s="57"/>
      <c r="E57" s="58"/>
      <c r="F57" s="34">
        <f>SUM(F51:F56)</f>
        <v>2646.6593540820327</v>
      </c>
      <c r="I57" s="14"/>
    </row>
    <row r="58" spans="1:9">
      <c r="A58" s="55" t="s">
        <v>22</v>
      </c>
      <c r="B58" s="53"/>
      <c r="C58" s="53"/>
      <c r="F58" s="13"/>
      <c r="I58" s="14"/>
    </row>
    <row r="59" spans="1:9">
      <c r="F59" s="13"/>
      <c r="I59" s="14"/>
    </row>
    <row r="60" spans="1:9">
      <c r="F60" s="13"/>
      <c r="I60" s="14"/>
    </row>
    <row r="61" spans="1:9">
      <c r="I61" s="14"/>
    </row>
    <row r="62" spans="1:9">
      <c r="I62" s="14"/>
    </row>
    <row r="63" spans="1:9">
      <c r="I63" s="14"/>
    </row>
    <row r="64" spans="1:9" ht="14.4" customHeight="1">
      <c r="A64" s="50" t="s">
        <v>17</v>
      </c>
      <c r="B64" s="51"/>
      <c r="C64" s="51"/>
      <c r="D64" s="51"/>
      <c r="E64" s="51"/>
      <c r="F64" s="51"/>
      <c r="G64" s="52"/>
      <c r="I64" s="14"/>
    </row>
    <row r="65" spans="1:7" ht="14.4" customHeight="1">
      <c r="A65" s="36" t="s">
        <v>11</v>
      </c>
      <c r="B65" s="36" t="s">
        <v>1</v>
      </c>
      <c r="C65" s="36" t="s">
        <v>2</v>
      </c>
      <c r="D65" s="17" t="s">
        <v>3</v>
      </c>
      <c r="E65" s="25" t="s">
        <v>5</v>
      </c>
      <c r="F65" s="25" t="s">
        <v>4</v>
      </c>
      <c r="G65" s="25" t="s">
        <v>18</v>
      </c>
    </row>
    <row r="66" spans="1:7">
      <c r="A66" s="41" t="s">
        <v>25</v>
      </c>
      <c r="B66" s="45" t="s">
        <v>36</v>
      </c>
      <c r="C66" s="45" t="s">
        <v>19</v>
      </c>
      <c r="D66" s="44">
        <v>1810</v>
      </c>
      <c r="E66" s="43">
        <v>1770</v>
      </c>
      <c r="F66" s="46">
        <v>1880</v>
      </c>
    </row>
    <row r="67" spans="1:7">
      <c r="A67" s="41" t="s">
        <v>25</v>
      </c>
      <c r="B67" s="45" t="s">
        <v>37</v>
      </c>
      <c r="C67" s="45" t="s">
        <v>19</v>
      </c>
      <c r="D67" s="44">
        <v>4320</v>
      </c>
      <c r="E67" s="43">
        <v>4224</v>
      </c>
      <c r="F67" s="46">
        <v>4460</v>
      </c>
    </row>
    <row r="68" spans="1:7">
      <c r="A68" s="41" t="s">
        <v>25</v>
      </c>
      <c r="B68" s="45" t="s">
        <v>38</v>
      </c>
      <c r="C68" s="45" t="s">
        <v>19</v>
      </c>
      <c r="D68" s="44">
        <v>418</v>
      </c>
      <c r="E68" s="43">
        <v>405</v>
      </c>
      <c r="F68" s="46">
        <v>440</v>
      </c>
    </row>
    <row r="69" spans="1:7">
      <c r="A69" s="41" t="s">
        <v>25</v>
      </c>
      <c r="B69" s="45" t="s">
        <v>39</v>
      </c>
      <c r="C69" s="45" t="s">
        <v>19</v>
      </c>
      <c r="D69" s="44">
        <v>1008</v>
      </c>
      <c r="E69" s="43">
        <v>979</v>
      </c>
      <c r="F69" s="46">
        <v>1056</v>
      </c>
    </row>
    <row r="70" spans="1:7">
      <c r="A70" s="41" t="s">
        <v>25</v>
      </c>
      <c r="B70" s="45" t="s">
        <v>55</v>
      </c>
      <c r="C70" s="45" t="s">
        <v>26</v>
      </c>
      <c r="D70" s="44">
        <v>1308</v>
      </c>
      <c r="E70" s="43">
        <v>1279</v>
      </c>
      <c r="F70" s="46">
        <v>1370</v>
      </c>
    </row>
    <row r="71" spans="1:7">
      <c r="A71" s="41" t="s">
        <v>25</v>
      </c>
      <c r="B71" s="45" t="s">
        <v>56</v>
      </c>
      <c r="C71" s="45" t="s">
        <v>19</v>
      </c>
      <c r="D71" s="44">
        <v>583</v>
      </c>
      <c r="E71" s="43">
        <v>568</v>
      </c>
      <c r="F71" s="46">
        <v>608</v>
      </c>
    </row>
    <row r="72" spans="1:7">
      <c r="A72" s="41" t="s">
        <v>25</v>
      </c>
      <c r="B72" s="45" t="s">
        <v>58</v>
      </c>
      <c r="C72" s="45" t="s">
        <v>19</v>
      </c>
      <c r="D72" s="44">
        <v>319.5</v>
      </c>
      <c r="E72" s="43">
        <v>312</v>
      </c>
      <c r="F72" s="46">
        <v>330</v>
      </c>
    </row>
    <row r="73" spans="1:7">
      <c r="A73" s="41" t="s">
        <v>25</v>
      </c>
      <c r="B73" s="45" t="s">
        <v>59</v>
      </c>
      <c r="C73" s="45" t="s">
        <v>19</v>
      </c>
      <c r="D73" s="44">
        <v>5070</v>
      </c>
      <c r="E73" s="43">
        <v>4960</v>
      </c>
      <c r="F73" s="46">
        <v>5250</v>
      </c>
    </row>
    <row r="74" spans="1:7">
      <c r="A74" s="41" t="s">
        <v>25</v>
      </c>
      <c r="B74" s="45" t="s">
        <v>51</v>
      </c>
      <c r="C74" s="45" t="s">
        <v>19</v>
      </c>
      <c r="D74" s="44">
        <v>1635</v>
      </c>
      <c r="E74" s="43">
        <v>1592</v>
      </c>
      <c r="F74" s="46">
        <v>1680</v>
      </c>
    </row>
  </sheetData>
  <mergeCells count="11">
    <mergeCell ref="A15:G15"/>
    <mergeCell ref="A2:I2"/>
    <mergeCell ref="A19:I19"/>
    <mergeCell ref="A3:I3"/>
    <mergeCell ref="A32:G32"/>
    <mergeCell ref="A64:G64"/>
    <mergeCell ref="A33:C33"/>
    <mergeCell ref="A49:G49"/>
    <mergeCell ref="A58:C58"/>
    <mergeCell ref="A39:F39"/>
    <mergeCell ref="A57:E57"/>
  </mergeCells>
  <phoneticPr fontId="0" type="noConversion"/>
  <conditionalFormatting sqref="F57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  <ignoredErrors>
    <ignoredError sqref="H9 H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2024-12-27T10:10:34Z</dcterms:modified>
</cp:coreProperties>
</file>