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/>
  <c r="H31" s="1"/>
  <c r="H30"/>
  <c r="G30"/>
  <c r="G29"/>
  <c r="H29" s="1"/>
  <c r="G28"/>
  <c r="H28" s="1"/>
  <c r="G27"/>
  <c r="H27" s="1"/>
  <c r="G26" l="1"/>
  <c r="H26" s="1"/>
  <c r="G25"/>
  <c r="H25" s="1"/>
  <c r="H6" l="1"/>
  <c r="H7"/>
  <c r="H8"/>
  <c r="H9"/>
  <c r="H10"/>
  <c r="H11"/>
  <c r="H5"/>
  <c r="G24" l="1"/>
  <c r="H24" s="1"/>
  <c r="F53"/>
  <c r="G21" l="1"/>
  <c r="H21" s="1"/>
  <c r="G22"/>
  <c r="H22" s="1"/>
  <c r="G23"/>
  <c r="H23" s="1"/>
  <c r="H33" l="1"/>
  <c r="H15"/>
  <c r="F59" l="1"/>
</calcChain>
</file>

<file path=xl/sharedStrings.xml><?xml version="1.0" encoding="utf-8"?>
<sst xmlns="http://schemas.openxmlformats.org/spreadsheetml/2006/main" count="147" uniqueCount="60">
  <si>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</si>
  <si>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</si>
  <si>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</si>
  <si>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</si>
  <si>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</si>
  <si>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</si>
  <si>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</si>
  <si>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</si>
  <si>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</si>
  <si>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</si>
  <si>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</si>
  <si>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</si>
  <si>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</si>
  <si>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</si>
  <si>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</si>
  <si>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</si>
  <si>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</si>
  <si>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</si>
  <si>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</si>
  <si>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</si>
  <si>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</si>
  <si>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</si>
  <si>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</si>
  <si>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</si>
  <si>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</si>
  <si>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</si>
  <si>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</si>
  <si>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</si>
  <si>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</si>
  <si>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</si>
  <si>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NIFTY 23750 PUT</t>
  </si>
  <si>
    <t>CLOSE</t>
  </si>
  <si>
    <t>EXIT</t>
  </si>
  <si>
    <t>TATAINVESTMENT</t>
  </si>
  <si>
    <t>KFINTECH</t>
  </si>
  <si>
    <t>TRENT</t>
  </si>
  <si>
    <t>MOBIKWIK</t>
  </si>
  <si>
    <t>WELCORP</t>
  </si>
  <si>
    <t>NIFTY 23850 PUT</t>
  </si>
  <si>
    <t>SENSEX 78800 PUT</t>
  </si>
  <si>
    <t>BANKEX 58500 PUT</t>
  </si>
  <si>
    <t>FINIFTY 23800 PUT</t>
  </si>
  <si>
    <t>GICRE</t>
  </si>
  <si>
    <t>MAZDOCK</t>
  </si>
  <si>
    <t>UPL</t>
  </si>
  <si>
    <t>HSCL</t>
  </si>
  <si>
    <t>ADANIPOWER</t>
  </si>
  <si>
    <t>ADANIGREEN</t>
  </si>
  <si>
    <t>ATGL</t>
  </si>
  <si>
    <t>INDIGO 4700 CALL 30 JAN SERIES</t>
  </si>
  <si>
    <t>ADANIENT 2400 CALL 30 JAN SERIES</t>
  </si>
  <si>
    <t>APOLLOTYRE</t>
  </si>
  <si>
    <t>PRUALPHA RECOMM</t>
  </si>
  <si>
    <t>DEVYANI</t>
  </si>
  <si>
    <t>199-205</t>
  </si>
  <si>
    <t>GLAND</t>
  </si>
  <si>
    <t>VIJAYA</t>
  </si>
  <si>
    <t>KEI</t>
  </si>
  <si>
    <t>HINDPETRO</t>
  </si>
  <si>
    <t>PAYTM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</si>
</sst>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8" fillId="0" borderId="0" xfId="0" applyFont="1" applyFill="1" applyBorder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"/>
  <sheetViews>
    <sheetView tabSelected="1" topLeftCell="A46" zoomScaleNormal="100" workbookViewId="0">
      <selection activeCell="I59" sqref="I59:I62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38</v>
      </c>
      <c r="B5" s="41" t="s">
        <v>26</v>
      </c>
      <c r="C5" s="20">
        <v>50</v>
      </c>
      <c r="D5" s="20">
        <v>20</v>
      </c>
      <c r="E5" s="20">
        <v>110</v>
      </c>
      <c r="F5" s="20">
        <v>66</v>
      </c>
      <c r="G5" s="22">
        <v>25</v>
      </c>
      <c r="H5" s="18">
        <f>+G5*(F5-C5)</f>
        <v>400</v>
      </c>
      <c r="I5" s="23" t="s">
        <v>28</v>
      </c>
    </row>
    <row r="6" spans="1:9">
      <c r="A6" s="19" t="s">
        <v>39</v>
      </c>
      <c r="B6" s="41" t="s">
        <v>19</v>
      </c>
      <c r="C6" s="16">
        <v>340</v>
      </c>
      <c r="D6" s="16">
        <v>250</v>
      </c>
      <c r="E6" s="16">
        <v>500</v>
      </c>
      <c r="F6" s="16">
        <v>475</v>
      </c>
      <c r="G6" s="22">
        <v>10</v>
      </c>
      <c r="H6" s="42">
        <f t="shared" ref="H6:H10" si="0">+G6*(F6-C6)</f>
        <v>1350</v>
      </c>
      <c r="I6" s="23" t="s">
        <v>28</v>
      </c>
    </row>
    <row r="7" spans="1:9">
      <c r="A7" s="19" t="s">
        <v>40</v>
      </c>
      <c r="B7" s="41" t="s">
        <v>19</v>
      </c>
      <c r="C7" s="16">
        <v>330</v>
      </c>
      <c r="D7" s="16">
        <v>250</v>
      </c>
      <c r="E7" s="16">
        <v>480</v>
      </c>
      <c r="F7" s="16">
        <v>400</v>
      </c>
      <c r="G7" s="22">
        <v>15</v>
      </c>
      <c r="H7" s="42">
        <f t="shared" si="0"/>
        <v>1050</v>
      </c>
      <c r="I7" s="23" t="s">
        <v>28</v>
      </c>
    </row>
    <row r="8" spans="1:9">
      <c r="A8" s="19" t="s">
        <v>41</v>
      </c>
      <c r="B8" s="41" t="s">
        <v>19</v>
      </c>
      <c r="C8" s="16">
        <v>150</v>
      </c>
      <c r="D8" s="16">
        <v>120</v>
      </c>
      <c r="E8" s="16">
        <v>230</v>
      </c>
      <c r="F8" s="16">
        <v>208</v>
      </c>
      <c r="G8" s="22">
        <v>25</v>
      </c>
      <c r="H8" s="42">
        <f t="shared" si="0"/>
        <v>1450</v>
      </c>
      <c r="I8" s="23" t="s">
        <v>28</v>
      </c>
    </row>
    <row r="9" spans="1:9">
      <c r="A9" s="19" t="s">
        <v>30</v>
      </c>
      <c r="B9" s="41" t="s">
        <v>19</v>
      </c>
      <c r="C9" s="16">
        <v>30</v>
      </c>
      <c r="D9" s="16">
        <v>0.05</v>
      </c>
      <c r="E9" s="16">
        <v>80</v>
      </c>
      <c r="F9" s="16">
        <v>15</v>
      </c>
      <c r="G9" s="22">
        <v>25</v>
      </c>
      <c r="H9" s="42">
        <f t="shared" si="0"/>
        <v>-375</v>
      </c>
      <c r="I9" s="23" t="s">
        <v>32</v>
      </c>
    </row>
    <row r="10" spans="1:9">
      <c r="A10" s="19" t="s">
        <v>50</v>
      </c>
      <c r="B10" s="41" t="s">
        <v>19</v>
      </c>
      <c r="C10" s="16">
        <v>101</v>
      </c>
      <c r="D10" s="16">
        <v>96</v>
      </c>
      <c r="E10" s="16">
        <v>115</v>
      </c>
      <c r="F10" s="16">
        <v>102</v>
      </c>
      <c r="G10" s="22">
        <v>300</v>
      </c>
      <c r="H10" s="42">
        <f t="shared" si="0"/>
        <v>300</v>
      </c>
      <c r="I10" s="23" t="s">
        <v>32</v>
      </c>
    </row>
    <row r="11" spans="1:9">
      <c r="A11" s="19" t="s">
        <v>49</v>
      </c>
      <c r="B11" s="41" t="s">
        <v>19</v>
      </c>
      <c r="C11" s="16">
        <v>144</v>
      </c>
      <c r="D11" s="16">
        <v>134</v>
      </c>
      <c r="E11" s="16">
        <v>165</v>
      </c>
      <c r="F11" s="16">
        <v>151.5</v>
      </c>
      <c r="G11" s="22">
        <v>150</v>
      </c>
      <c r="H11" s="42">
        <f t="shared" ref="H11" si="1">+G11*(F11-C11)</f>
        <v>1125</v>
      </c>
      <c r="I11" s="23" t="s">
        <v>28</v>
      </c>
    </row>
    <row r="12" spans="1:9">
      <c r="A12" s="19"/>
      <c r="B12" s="41"/>
      <c r="C12" s="16"/>
      <c r="D12" s="16"/>
      <c r="E12" s="16"/>
      <c r="F12" s="16"/>
      <c r="G12" s="22"/>
      <c r="H12" s="42"/>
      <c r="I12" s="23"/>
    </row>
    <row r="13" spans="1:9">
      <c r="A13" s="19"/>
      <c r="B13" s="41"/>
      <c r="C13" s="16"/>
      <c r="D13" s="16"/>
      <c r="E13" s="16"/>
      <c r="F13" s="16"/>
      <c r="G13" s="22"/>
      <c r="H13" s="42"/>
      <c r="I13" s="23"/>
    </row>
    <row r="14" spans="1:9">
      <c r="A14" s="19"/>
      <c r="B14" s="41"/>
      <c r="C14" s="16"/>
      <c r="D14" s="16"/>
      <c r="E14" s="16"/>
      <c r="F14" s="16"/>
      <c r="G14" s="22"/>
      <c r="H14" s="42"/>
      <c r="I14" s="23"/>
    </row>
    <row r="15" spans="1:9">
      <c r="A15" s="59" t="s">
        <v>10</v>
      </c>
      <c r="B15" s="59"/>
      <c r="C15" s="59"/>
      <c r="D15" s="59"/>
      <c r="E15" s="59"/>
      <c r="F15" s="59"/>
      <c r="G15" s="59"/>
      <c r="H15" s="21">
        <f>SUM(H5:H14)</f>
        <v>5300</v>
      </c>
      <c r="I15" s="24"/>
    </row>
    <row r="16" spans="1:9">
      <c r="A16" s="28"/>
      <c r="B16" s="28"/>
      <c r="C16" s="28"/>
      <c r="D16" s="28"/>
      <c r="E16" s="28"/>
      <c r="F16" s="28"/>
      <c r="G16" s="28"/>
      <c r="H16" s="29"/>
      <c r="I16" s="30"/>
    </row>
    <row r="17" spans="1:9">
      <c r="A17" s="28"/>
      <c r="C17" s="28"/>
      <c r="D17" s="28"/>
      <c r="E17" s="28"/>
      <c r="F17" s="28"/>
      <c r="G17" s="28"/>
      <c r="H17" s="29"/>
      <c r="I17" s="30"/>
    </row>
    <row r="18" spans="1:9">
      <c r="A18" s="2"/>
      <c r="I18" s="6"/>
    </row>
    <row r="19" spans="1:9">
      <c r="A19" s="54" t="s">
        <v>20</v>
      </c>
      <c r="B19" s="54"/>
      <c r="C19" s="54"/>
      <c r="D19" s="54"/>
      <c r="E19" s="54"/>
      <c r="F19" s="54"/>
      <c r="G19" s="54"/>
      <c r="H19" s="54"/>
      <c r="I19" s="54"/>
    </row>
    <row r="20" spans="1:9">
      <c r="A20" s="17" t="s">
        <v>1</v>
      </c>
      <c r="B20" s="17" t="s">
        <v>2</v>
      </c>
      <c r="C20" s="17" t="s">
        <v>3</v>
      </c>
      <c r="D20" s="17" t="s">
        <v>5</v>
      </c>
      <c r="E20" s="17" t="s">
        <v>4</v>
      </c>
      <c r="F20" s="17" t="s">
        <v>6</v>
      </c>
      <c r="G20" s="17" t="s">
        <v>24</v>
      </c>
      <c r="H20" s="17" t="s">
        <v>8</v>
      </c>
      <c r="I20" s="17" t="s">
        <v>9</v>
      </c>
    </row>
    <row r="21" spans="1:9" ht="14.25" customHeight="1">
      <c r="A21" s="19" t="s">
        <v>34</v>
      </c>
      <c r="B21" s="41" t="s">
        <v>26</v>
      </c>
      <c r="C21" s="20">
        <v>1575</v>
      </c>
      <c r="D21" s="20">
        <v>1560</v>
      </c>
      <c r="E21" s="20">
        <v>1610</v>
      </c>
      <c r="F21" s="20">
        <v>1576</v>
      </c>
      <c r="G21" s="22">
        <f>100000/C21</f>
        <v>63.492063492063494</v>
      </c>
      <c r="H21" s="42">
        <f t="shared" ref="H21:H24" si="2">(F21-C21)*G21</f>
        <v>63.492063492063494</v>
      </c>
      <c r="I21" s="23" t="s">
        <v>18</v>
      </c>
    </row>
    <row r="22" spans="1:9" ht="14.25" customHeight="1">
      <c r="A22" s="19" t="s">
        <v>42</v>
      </c>
      <c r="B22" s="41" t="s">
        <v>19</v>
      </c>
      <c r="C22" s="15">
        <v>480</v>
      </c>
      <c r="D22" s="16">
        <v>475</v>
      </c>
      <c r="E22" s="16">
        <v>491</v>
      </c>
      <c r="F22" s="20">
        <v>487.5</v>
      </c>
      <c r="G22" s="22">
        <f t="shared" ref="G22:G24" si="3">100000/C22</f>
        <v>208.33333333333334</v>
      </c>
      <c r="H22" s="42">
        <f t="shared" si="2"/>
        <v>1562.5</v>
      </c>
      <c r="I22" s="23" t="s">
        <v>28</v>
      </c>
    </row>
    <row r="23" spans="1:9" ht="14.25" customHeight="1">
      <c r="A23" s="19" t="s">
        <v>36</v>
      </c>
      <c r="B23" s="41" t="s">
        <v>19</v>
      </c>
      <c r="C23" s="16">
        <v>630</v>
      </c>
      <c r="D23" s="16">
        <v>623</v>
      </c>
      <c r="E23" s="16">
        <v>645</v>
      </c>
      <c r="F23" s="20">
        <v>642</v>
      </c>
      <c r="G23" s="22">
        <f t="shared" si="3"/>
        <v>158.73015873015873</v>
      </c>
      <c r="H23" s="42">
        <f t="shared" si="2"/>
        <v>1904.7619047619048</v>
      </c>
      <c r="I23" s="23" t="s">
        <v>28</v>
      </c>
    </row>
    <row r="24" spans="1:9" ht="14.25" customHeight="1">
      <c r="A24" s="19" t="s">
        <v>43</v>
      </c>
      <c r="B24" s="41" t="s">
        <v>19</v>
      </c>
      <c r="C24" s="16">
        <v>4800</v>
      </c>
      <c r="D24" s="16">
        <v>4750</v>
      </c>
      <c r="E24" s="16">
        <v>4900</v>
      </c>
      <c r="F24" s="20">
        <v>4805</v>
      </c>
      <c r="G24" s="22">
        <f t="shared" si="3"/>
        <v>20.833333333333332</v>
      </c>
      <c r="H24" s="42">
        <f t="shared" si="2"/>
        <v>104.16666666666666</v>
      </c>
      <c r="I24" s="23" t="s">
        <v>18</v>
      </c>
    </row>
    <row r="25" spans="1:9" ht="14.25" customHeight="1">
      <c r="A25" s="19" t="s">
        <v>44</v>
      </c>
      <c r="B25" s="41" t="s">
        <v>29</v>
      </c>
      <c r="C25" s="16">
        <v>499</v>
      </c>
      <c r="D25" s="16">
        <v>504</v>
      </c>
      <c r="E25" s="16">
        <v>489</v>
      </c>
      <c r="F25" s="20">
        <v>498</v>
      </c>
      <c r="G25" s="22">
        <f t="shared" ref="G25:G31" si="4">100000/C25</f>
        <v>200.40080160320642</v>
      </c>
      <c r="H25" s="42">
        <f>(C25-F25)*G25</f>
        <v>200.40080160320642</v>
      </c>
      <c r="I25" s="23" t="s">
        <v>18</v>
      </c>
    </row>
    <row r="26" spans="1:9" ht="14.4" customHeight="1">
      <c r="A26" s="19" t="s">
        <v>45</v>
      </c>
      <c r="B26" s="41" t="s">
        <v>19</v>
      </c>
      <c r="C26" s="16">
        <v>562</v>
      </c>
      <c r="D26" s="16">
        <v>557</v>
      </c>
      <c r="E26" s="16">
        <v>574</v>
      </c>
      <c r="F26" s="20">
        <v>569</v>
      </c>
      <c r="G26" s="22">
        <f t="shared" si="4"/>
        <v>177.93594306049823</v>
      </c>
      <c r="H26" s="42">
        <f t="shared" ref="H26:H31" si="5">(F26-C26)*G26</f>
        <v>1245.5516014234877</v>
      </c>
      <c r="I26" s="23" t="s">
        <v>28</v>
      </c>
    </row>
    <row r="27" spans="1:9" ht="13.8" customHeight="1">
      <c r="A27" s="19" t="s">
        <v>46</v>
      </c>
      <c r="B27" s="41" t="s">
        <v>19</v>
      </c>
      <c r="C27" s="16">
        <v>509</v>
      </c>
      <c r="D27" s="16">
        <v>504</v>
      </c>
      <c r="E27" s="16">
        <v>520</v>
      </c>
      <c r="F27" s="20">
        <v>515.5</v>
      </c>
      <c r="G27" s="22">
        <f t="shared" si="4"/>
        <v>196.46365422396858</v>
      </c>
      <c r="H27" s="42">
        <f t="shared" si="5"/>
        <v>1277.0137524557958</v>
      </c>
      <c r="I27" s="23" t="s">
        <v>28</v>
      </c>
    </row>
    <row r="28" spans="1:9" ht="13.8" customHeight="1">
      <c r="A28" s="19" t="s">
        <v>47</v>
      </c>
      <c r="B28" s="41" t="s">
        <v>19</v>
      </c>
      <c r="C28" s="16">
        <v>1042</v>
      </c>
      <c r="D28" s="16">
        <v>1032</v>
      </c>
      <c r="E28" s="16">
        <v>1065</v>
      </c>
      <c r="F28" s="20">
        <v>1062</v>
      </c>
      <c r="G28" s="22">
        <f t="shared" si="4"/>
        <v>95.969289827255281</v>
      </c>
      <c r="H28" s="42">
        <f t="shared" si="5"/>
        <v>1919.3857965451057</v>
      </c>
      <c r="I28" s="23" t="s">
        <v>28</v>
      </c>
    </row>
    <row r="29" spans="1:9" ht="14.25" customHeight="1">
      <c r="A29" s="19" t="s">
        <v>48</v>
      </c>
      <c r="B29" s="41" t="s">
        <v>19</v>
      </c>
      <c r="C29" s="16">
        <v>681</v>
      </c>
      <c r="D29" s="16">
        <v>675</v>
      </c>
      <c r="E29" s="16">
        <v>696</v>
      </c>
      <c r="F29" s="20">
        <v>675</v>
      </c>
      <c r="G29" s="22">
        <f t="shared" si="4"/>
        <v>146.84287812041117</v>
      </c>
      <c r="H29" s="18">
        <f t="shared" si="5"/>
        <v>-881.05726872246703</v>
      </c>
      <c r="I29" s="23" t="s">
        <v>13</v>
      </c>
    </row>
    <row r="30" spans="1:9" ht="14.25" customHeight="1">
      <c r="A30" s="19" t="s">
        <v>33</v>
      </c>
      <c r="B30" s="41" t="s">
        <v>19</v>
      </c>
      <c r="C30" s="16">
        <v>6960</v>
      </c>
      <c r="D30" s="16">
        <v>6900</v>
      </c>
      <c r="E30" s="16">
        <v>7100</v>
      </c>
      <c r="F30" s="20">
        <v>7040</v>
      </c>
      <c r="G30" s="22">
        <f t="shared" si="4"/>
        <v>14.367816091954023</v>
      </c>
      <c r="H30" s="42">
        <f t="shared" si="5"/>
        <v>1149.4252873563219</v>
      </c>
      <c r="I30" s="23" t="s">
        <v>28</v>
      </c>
    </row>
    <row r="31" spans="1:9" ht="14.25" customHeight="1">
      <c r="A31" s="19" t="s">
        <v>35</v>
      </c>
      <c r="B31" s="41" t="s">
        <v>19</v>
      </c>
      <c r="C31" s="16">
        <v>7065</v>
      </c>
      <c r="D31" s="16">
        <v>7000</v>
      </c>
      <c r="E31" s="16">
        <v>7100</v>
      </c>
      <c r="F31" s="20">
        <v>7070</v>
      </c>
      <c r="G31" s="22">
        <f t="shared" si="4"/>
        <v>14.154281670205236</v>
      </c>
      <c r="H31" s="42">
        <f t="shared" si="5"/>
        <v>70.771408351026182</v>
      </c>
      <c r="I31" s="23" t="s">
        <v>31</v>
      </c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9" t="s">
        <v>10</v>
      </c>
      <c r="B33" s="59"/>
      <c r="C33" s="59"/>
      <c r="D33" s="59"/>
      <c r="E33" s="59"/>
      <c r="F33" s="59"/>
      <c r="G33" s="59"/>
      <c r="H33" s="21">
        <f>SUM(H21:H32)</f>
        <v>8616.4120139331117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47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4" t="s">
        <v>27</v>
      </c>
      <c r="B40" s="54"/>
      <c r="C40" s="54"/>
      <c r="D40" s="54"/>
      <c r="E40" s="54"/>
      <c r="F40" s="54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1" t="s">
        <v>52</v>
      </c>
      <c r="B42" s="45" t="s">
        <v>53</v>
      </c>
      <c r="C42" s="45" t="s">
        <v>19</v>
      </c>
      <c r="D42" s="44">
        <v>182.75</v>
      </c>
      <c r="E42" s="43">
        <v>168.4</v>
      </c>
      <c r="F42" s="46" t="s">
        <v>54</v>
      </c>
      <c r="G42" s="5"/>
      <c r="H42" s="31"/>
      <c r="I42" s="14"/>
    </row>
    <row r="43" spans="1:9">
      <c r="A43" s="41" t="s">
        <v>25</v>
      </c>
      <c r="B43" s="45" t="s">
        <v>51</v>
      </c>
      <c r="C43" s="45" t="s">
        <v>26</v>
      </c>
      <c r="D43" s="44">
        <v>541</v>
      </c>
      <c r="E43" s="43">
        <v>531</v>
      </c>
      <c r="F43" s="46">
        <v>565</v>
      </c>
      <c r="G43" s="5"/>
      <c r="H43" s="31"/>
      <c r="I43" s="14"/>
    </row>
    <row r="44" spans="1:9">
      <c r="A44" s="41" t="s">
        <v>25</v>
      </c>
      <c r="B44" s="45" t="s">
        <v>55</v>
      </c>
      <c r="C44" s="45" t="s">
        <v>19</v>
      </c>
      <c r="D44" s="44">
        <v>1810</v>
      </c>
      <c r="E44" s="43">
        <v>1770</v>
      </c>
      <c r="F44" s="46">
        <v>1880</v>
      </c>
      <c r="G44" s="5"/>
      <c r="H44" s="31"/>
      <c r="I44" s="14"/>
    </row>
    <row r="45" spans="1:9">
      <c r="A45" s="41" t="s">
        <v>25</v>
      </c>
      <c r="B45" s="45" t="s">
        <v>56</v>
      </c>
      <c r="C45" s="45" t="s">
        <v>19</v>
      </c>
      <c r="D45" s="44">
        <v>1093</v>
      </c>
      <c r="E45" s="43">
        <v>1050</v>
      </c>
      <c r="F45" s="46">
        <v>1170</v>
      </c>
      <c r="G45" s="5"/>
      <c r="H45" s="31"/>
      <c r="I45" s="14"/>
    </row>
    <row r="46" spans="1:9">
      <c r="A46" s="41" t="s">
        <v>25</v>
      </c>
      <c r="B46" s="45" t="s">
        <v>57</v>
      </c>
      <c r="C46" s="45" t="s">
        <v>19</v>
      </c>
      <c r="D46" s="35">
        <v>4320</v>
      </c>
      <c r="E46" s="27">
        <v>4224</v>
      </c>
      <c r="F46" s="40">
        <v>4460</v>
      </c>
      <c r="G46" s="5"/>
      <c r="H46" s="31"/>
      <c r="I46" s="14"/>
    </row>
    <row r="47" spans="1:9">
      <c r="A47" s="41" t="s">
        <v>25</v>
      </c>
      <c r="B47" s="45" t="s">
        <v>58</v>
      </c>
      <c r="C47" s="45" t="s">
        <v>19</v>
      </c>
      <c r="D47" s="44">
        <v>418</v>
      </c>
      <c r="E47" s="43">
        <v>405</v>
      </c>
      <c r="F47" s="46">
        <v>440</v>
      </c>
      <c r="G47" s="5"/>
      <c r="H47" s="31"/>
      <c r="I47" s="14"/>
    </row>
    <row r="48" spans="1:9">
      <c r="A48" s="41" t="s">
        <v>25</v>
      </c>
      <c r="B48" s="45" t="s">
        <v>59</v>
      </c>
      <c r="C48" s="45" t="s">
        <v>19</v>
      </c>
      <c r="D48" s="44">
        <v>1008</v>
      </c>
      <c r="E48" s="43">
        <v>979</v>
      </c>
      <c r="F48" s="46">
        <v>1056</v>
      </c>
      <c r="G48" s="5"/>
      <c r="H48" s="31"/>
      <c r="I48" s="14"/>
    </row>
    <row r="49" spans="1:9">
      <c r="A49" s="48"/>
      <c r="C49" s="49"/>
      <c r="D49" s="37"/>
      <c r="E49" s="38"/>
      <c r="F49" s="39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4" t="s">
        <v>21</v>
      </c>
      <c r="B51" s="54"/>
      <c r="C51" s="54"/>
      <c r="D51" s="54"/>
      <c r="E51" s="54"/>
      <c r="F51" s="54"/>
      <c r="G51" s="54"/>
      <c r="H51" s="11"/>
      <c r="I51" s="14"/>
    </row>
    <row r="52" spans="1:9">
      <c r="A52" s="36" t="s">
        <v>23</v>
      </c>
      <c r="B52" s="36" t="s">
        <v>1</v>
      </c>
      <c r="C52" s="36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41" t="s">
        <v>25</v>
      </c>
      <c r="B53" s="45" t="s">
        <v>56</v>
      </c>
      <c r="C53" s="45" t="s">
        <v>19</v>
      </c>
      <c r="D53" s="44">
        <v>1093</v>
      </c>
      <c r="E53" s="43">
        <v>1138</v>
      </c>
      <c r="F53" s="18">
        <f>(50000/D53)*(E53-D53)</f>
        <v>2058.5544373284538</v>
      </c>
      <c r="G53" s="16" t="s">
        <v>28</v>
      </c>
    </row>
    <row r="54" spans="1:9">
      <c r="A54" s="41"/>
      <c r="B54" s="45"/>
      <c r="C54" s="45"/>
      <c r="D54" s="44"/>
      <c r="E54" s="43"/>
      <c r="F54" s="42"/>
      <c r="G54" s="16"/>
    </row>
    <row r="55" spans="1:9">
      <c r="A55" s="41"/>
      <c r="B55" s="45"/>
      <c r="C55" s="45"/>
      <c r="D55" s="44"/>
      <c r="E55" s="43"/>
      <c r="F55" s="42"/>
      <c r="G55" s="16"/>
    </row>
    <row r="56" spans="1:9">
      <c r="A56" s="41"/>
      <c r="B56" s="45"/>
      <c r="C56" s="45"/>
      <c r="D56" s="44"/>
      <c r="E56" s="43"/>
      <c r="F56" s="42"/>
      <c r="G56" s="16"/>
    </row>
    <row r="57" spans="1:9">
      <c r="A57" s="41"/>
      <c r="B57" s="45"/>
      <c r="C57" s="45"/>
      <c r="D57" s="44"/>
      <c r="E57" s="43"/>
      <c r="F57" s="42"/>
      <c r="G57" s="16"/>
    </row>
    <row r="58" spans="1:9">
      <c r="A58" s="41"/>
      <c r="B58" s="45"/>
      <c r="C58" s="45"/>
      <c r="D58" s="44"/>
      <c r="E58" s="27"/>
      <c r="F58" s="42"/>
      <c r="G58" s="16"/>
      <c r="I58" s="14"/>
    </row>
    <row r="59" spans="1:9">
      <c r="A59" s="56" t="s">
        <v>10</v>
      </c>
      <c r="B59" s="57"/>
      <c r="C59" s="57"/>
      <c r="D59" s="57"/>
      <c r="E59" s="58"/>
      <c r="F59" s="34">
        <f>SUM(F53:F58)</f>
        <v>2058.5544373284538</v>
      </c>
      <c r="I59" s="14"/>
    </row>
    <row r="60" spans="1:9">
      <c r="A60" s="55" t="s">
        <v>22</v>
      </c>
      <c r="B60" s="53"/>
      <c r="C60" s="53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50" t="s">
        <v>17</v>
      </c>
      <c r="B66" s="51"/>
      <c r="C66" s="51"/>
      <c r="D66" s="51"/>
      <c r="E66" s="51"/>
      <c r="F66" s="51"/>
      <c r="G66" s="52"/>
      <c r="I66" s="14"/>
    </row>
    <row r="67" spans="1:9" ht="14.4" customHeight="1">
      <c r="A67" s="36" t="s">
        <v>11</v>
      </c>
      <c r="B67" s="36" t="s">
        <v>1</v>
      </c>
      <c r="C67" s="36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41" t="s">
        <v>25</v>
      </c>
      <c r="B68" s="45" t="s">
        <v>37</v>
      </c>
      <c r="C68" s="45" t="s">
        <v>19</v>
      </c>
      <c r="D68" s="44">
        <v>794</v>
      </c>
      <c r="E68" s="43">
        <v>777</v>
      </c>
      <c r="F68" s="46">
        <v>830</v>
      </c>
    </row>
    <row r="69" spans="1:9">
      <c r="A69" s="41" t="s">
        <v>25</v>
      </c>
      <c r="B69" s="45" t="s">
        <v>51</v>
      </c>
      <c r="C69" s="45" t="s">
        <v>26</v>
      </c>
      <c r="D69" s="44">
        <v>541</v>
      </c>
      <c r="E69" s="43">
        <v>531</v>
      </c>
      <c r="F69" s="46">
        <v>565</v>
      </c>
    </row>
    <row r="70" spans="1:9">
      <c r="A70" s="41" t="s">
        <v>25</v>
      </c>
      <c r="B70" s="45" t="s">
        <v>55</v>
      </c>
      <c r="C70" s="45" t="s">
        <v>19</v>
      </c>
      <c r="D70" s="44">
        <v>1810</v>
      </c>
      <c r="E70" s="43">
        <v>1770</v>
      </c>
      <c r="F70" s="46">
        <v>1880</v>
      </c>
    </row>
    <row r="71" spans="1:9">
      <c r="A71" s="41" t="s">
        <v>25</v>
      </c>
      <c r="B71" s="45" t="s">
        <v>57</v>
      </c>
      <c r="C71" s="45" t="s">
        <v>19</v>
      </c>
      <c r="D71" s="44">
        <v>4320</v>
      </c>
      <c r="E71" s="43">
        <v>4224</v>
      </c>
      <c r="F71" s="46">
        <v>4460</v>
      </c>
    </row>
    <row r="72" spans="1:9">
      <c r="A72" s="41" t="s">
        <v>25</v>
      </c>
      <c r="B72" s="45" t="s">
        <v>58</v>
      </c>
      <c r="C72" s="45" t="s">
        <v>19</v>
      </c>
      <c r="D72" s="44">
        <v>418</v>
      </c>
      <c r="E72" s="43">
        <v>405</v>
      </c>
      <c r="F72" s="46">
        <v>440</v>
      </c>
    </row>
    <row r="73" spans="1:9">
      <c r="A73" s="41" t="s">
        <v>25</v>
      </c>
      <c r="B73" s="45" t="s">
        <v>59</v>
      </c>
      <c r="C73" s="45" t="s">
        <v>19</v>
      </c>
      <c r="D73" s="44">
        <v>1008</v>
      </c>
      <c r="E73" s="43">
        <v>979</v>
      </c>
      <c r="F73" s="46">
        <v>1056</v>
      </c>
    </row>
  </sheetData>
  <mergeCells count="11">
    <mergeCell ref="A15:G15"/>
    <mergeCell ref="A2:I2"/>
    <mergeCell ref="A19:I19"/>
    <mergeCell ref="A3:I3"/>
    <mergeCell ref="A33:G33"/>
    <mergeCell ref="A66:G66"/>
    <mergeCell ref="A34:C34"/>
    <mergeCell ref="A51:G51"/>
    <mergeCell ref="A60:C60"/>
    <mergeCell ref="A40:F40"/>
    <mergeCell ref="A59:E59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2024-12-26T10:07:26Z</dcterms:modified>
</cp:coreProperties>
</file>