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/>
  <c r="G32"/>
  <c r="H32" s="1"/>
  <c r="F65"/>
  <c r="F64"/>
  <c r="F63"/>
  <c r="F59"/>
  <c r="F60"/>
  <c r="F61"/>
  <c r="F62"/>
  <c r="F66"/>
  <c r="H10"/>
  <c r="H11"/>
  <c r="G31"/>
  <c r="H31" s="1"/>
  <c r="F58"/>
  <c r="G30"/>
  <c r="H30" s="1"/>
  <c r="G29"/>
  <c r="H29" s="1"/>
  <c r="H13"/>
  <c r="F57"/>
  <c r="H12"/>
  <c r="H7"/>
  <c r="H8"/>
  <c r="H9"/>
  <c r="H6" l="1"/>
  <c r="G26" l="1"/>
  <c r="H26" s="1"/>
  <c r="G27"/>
  <c r="H27" s="1"/>
  <c r="G28"/>
  <c r="H28" s="1"/>
  <c r="H5"/>
  <c r="H36" l="1"/>
  <c r="H20"/>
  <c r="F70" l="1"/>
</calcChain>
</file>

<file path=xl/sharedStrings.xml><?xml version="1.0" encoding="utf-8"?>
<sst xmlns="http://schemas.openxmlformats.org/spreadsheetml/2006/main" count="182" uniqueCount="64">
  <si>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</si>
  <si>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</si>
  <si>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</si>
  <si>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</si>
  <si>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</si>
  <si>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</si>
  <si>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</si>
  <si>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</si>
  <si>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</si>
  <si>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</si>
  <si>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</si>
  <si>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</si>
  <si>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</si>
  <si>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</si>
  <si>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</si>
  <si>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</si>
  <si>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</si>
  <si>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</si>
  <si>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</si>
  <si>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</si>
  <si>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</si>
  <si>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</si>
  <si>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</si>
  <si>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</si>
  <si>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</si>
  <si>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</si>
  <si>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</si>
  <si>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</si>
  <si>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</si>
  <si>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NETWEB</t>
  </si>
  <si>
    <t>COFORGE</t>
  </si>
  <si>
    <t>TECHM</t>
  </si>
  <si>
    <t>COROMANDEL</t>
  </si>
  <si>
    <t>DIXON</t>
  </si>
  <si>
    <t>CONCORBIO</t>
  </si>
  <si>
    <t>CDSL</t>
  </si>
  <si>
    <t>LAURUSLAB</t>
  </si>
  <si>
    <t>OFSS</t>
  </si>
  <si>
    <t>OPTION STRATEGY</t>
  </si>
  <si>
    <t>NIFTY BULL CALL SPREAD; SIMULTANEOUSLY BUY 23750 CALL AT 240 N SELL 24000 CALL AT 115</t>
  </si>
  <si>
    <t>NAUKRI</t>
  </si>
  <si>
    <t>ICICIBANK</t>
  </si>
  <si>
    <t>ICICIBANK 1310 CALL</t>
  </si>
  <si>
    <t>BEL</t>
  </si>
  <si>
    <t>INDIANB</t>
  </si>
  <si>
    <t>BHARTIARTL 1600 CALL</t>
  </si>
  <si>
    <t>BPCL 300 CALL</t>
  </si>
  <si>
    <t>SBIN 840 CALL</t>
  </si>
  <si>
    <t>UNIONBANK</t>
  </si>
  <si>
    <t>TVSMOTOR 2450 CALL</t>
  </si>
  <si>
    <t>MIDCPNIFTY 12550 CALL</t>
  </si>
  <si>
    <t>PERSISTENT 5900 CALL</t>
  </si>
  <si>
    <t>SUMICHEM</t>
  </si>
  <si>
    <t>POWERINDIA</t>
  </si>
  <si>
    <t>BSE</t>
  </si>
  <si>
    <t>NIFTY 24200 CALL</t>
  </si>
  <si>
    <t>DABUR 525 CALL</t>
  </si>
  <si>
    <t>GILLETE</t>
  </si>
  <si>
    <t>FSL</t>
  </si>
  <si>
    <t>POLYMED</t>
  </si>
  <si>
    <t>KARURVYSYSBANK</t>
  </si>
  <si>
    <t>INDGN</t>
  </si>
  <si>
    <t>FIVESTAR</t>
  </si>
  <si>
    <t>MIDCPNIFTY 12575 PUT - EXPIRY TRADE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</si>
</sst>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5"/>
  <sheetViews>
    <sheetView tabSelected="1" topLeftCell="A70" zoomScaleNormal="100" workbookViewId="0">
      <selection activeCell="I67" sqref="I67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9">
      <c r="A3" s="51" t="s">
        <v>16</v>
      </c>
      <c r="B3" s="51"/>
      <c r="C3" s="51"/>
      <c r="D3" s="51"/>
      <c r="E3" s="51"/>
      <c r="F3" s="51"/>
      <c r="G3" s="51"/>
      <c r="H3" s="51"/>
      <c r="I3" s="51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42</v>
      </c>
      <c r="B5" s="15" t="s">
        <v>26</v>
      </c>
      <c r="C5" s="16">
        <v>9.4</v>
      </c>
      <c r="D5" s="16">
        <v>7.9</v>
      </c>
      <c r="E5" s="16">
        <v>12.5</v>
      </c>
      <c r="F5" s="16">
        <v>10.75</v>
      </c>
      <c r="G5" s="22">
        <v>700</v>
      </c>
      <c r="H5" s="18">
        <f t="shared" ref="H5:H14" si="0">+G5*(F5-C5)</f>
        <v>944.99999999999977</v>
      </c>
      <c r="I5" s="23" t="s">
        <v>28</v>
      </c>
    </row>
    <row r="6" spans="1:9">
      <c r="A6" s="19" t="s">
        <v>45</v>
      </c>
      <c r="B6" s="15" t="s">
        <v>19</v>
      </c>
      <c r="C6" s="16">
        <v>14</v>
      </c>
      <c r="D6" s="16">
        <v>11</v>
      </c>
      <c r="E6" s="16">
        <v>21</v>
      </c>
      <c r="F6" s="16">
        <v>16.399999999999999</v>
      </c>
      <c r="G6" s="22">
        <v>475</v>
      </c>
      <c r="H6" s="18">
        <f t="shared" si="0"/>
        <v>1139.9999999999993</v>
      </c>
      <c r="I6" s="23" t="s">
        <v>28</v>
      </c>
    </row>
    <row r="7" spans="1:9">
      <c r="A7" s="19" t="s">
        <v>46</v>
      </c>
      <c r="B7" s="15" t="s">
        <v>19</v>
      </c>
      <c r="C7" s="16">
        <v>5.4</v>
      </c>
      <c r="D7" s="16">
        <v>4.5</v>
      </c>
      <c r="E7" s="16">
        <v>8</v>
      </c>
      <c r="F7" s="16">
        <v>6.3</v>
      </c>
      <c r="G7" s="22">
        <v>1800</v>
      </c>
      <c r="H7" s="18">
        <f t="shared" si="0"/>
        <v>1619.9999999999991</v>
      </c>
      <c r="I7" s="23" t="s">
        <v>28</v>
      </c>
    </row>
    <row r="8" spans="1:9">
      <c r="A8" s="19" t="s">
        <v>47</v>
      </c>
      <c r="B8" s="15" t="s">
        <v>19</v>
      </c>
      <c r="C8" s="16">
        <v>11</v>
      </c>
      <c r="D8" s="16">
        <v>9</v>
      </c>
      <c r="E8" s="16">
        <v>16</v>
      </c>
      <c r="F8" s="16">
        <v>13</v>
      </c>
      <c r="G8" s="22">
        <v>750</v>
      </c>
      <c r="H8" s="18">
        <f t="shared" si="0"/>
        <v>1500</v>
      </c>
      <c r="I8" s="23" t="s">
        <v>28</v>
      </c>
    </row>
    <row r="9" spans="1:9">
      <c r="A9" s="19" t="s">
        <v>49</v>
      </c>
      <c r="B9" s="15" t="s">
        <v>19</v>
      </c>
      <c r="C9" s="16">
        <v>44</v>
      </c>
      <c r="D9" s="16">
        <v>40</v>
      </c>
      <c r="E9" s="16">
        <v>54</v>
      </c>
      <c r="F9" s="16">
        <v>52</v>
      </c>
      <c r="G9" s="22">
        <v>350</v>
      </c>
      <c r="H9" s="18">
        <f t="shared" si="0"/>
        <v>2800</v>
      </c>
      <c r="I9" s="23" t="s">
        <v>28</v>
      </c>
    </row>
    <row r="10" spans="1:9">
      <c r="A10" s="19" t="s">
        <v>50</v>
      </c>
      <c r="B10" s="15" t="s">
        <v>19</v>
      </c>
      <c r="C10" s="16">
        <v>30</v>
      </c>
      <c r="D10" s="16">
        <v>4</v>
      </c>
      <c r="E10" s="16">
        <v>80</v>
      </c>
      <c r="F10" s="16">
        <v>30</v>
      </c>
      <c r="G10" s="22">
        <v>50</v>
      </c>
      <c r="H10" s="18">
        <f t="shared" si="0"/>
        <v>0</v>
      </c>
      <c r="I10" s="23" t="s">
        <v>18</v>
      </c>
    </row>
    <row r="11" spans="1:9">
      <c r="A11" s="19" t="s">
        <v>51</v>
      </c>
      <c r="B11" s="15" t="s">
        <v>19</v>
      </c>
      <c r="C11" s="16">
        <v>78</v>
      </c>
      <c r="D11" s="16">
        <v>64</v>
      </c>
      <c r="E11" s="16">
        <v>100</v>
      </c>
      <c r="F11" s="16">
        <v>90</v>
      </c>
      <c r="G11" s="22">
        <v>100</v>
      </c>
      <c r="H11" s="18">
        <f t="shared" si="0"/>
        <v>1200</v>
      </c>
      <c r="I11" s="23" t="s">
        <v>28</v>
      </c>
    </row>
    <row r="12" spans="1:9">
      <c r="A12" s="19" t="s">
        <v>55</v>
      </c>
      <c r="B12" s="15" t="s">
        <v>19</v>
      </c>
      <c r="C12" s="16">
        <v>140</v>
      </c>
      <c r="D12" s="16">
        <v>100</v>
      </c>
      <c r="E12" s="16">
        <v>220</v>
      </c>
      <c r="F12" s="16">
        <v>178</v>
      </c>
      <c r="G12" s="22">
        <v>25</v>
      </c>
      <c r="H12" s="18">
        <f t="shared" si="0"/>
        <v>950</v>
      </c>
      <c r="I12" s="23" t="s">
        <v>28</v>
      </c>
    </row>
    <row r="13" spans="1:9">
      <c r="A13" s="19" t="s">
        <v>56</v>
      </c>
      <c r="B13" s="15" t="s">
        <v>26</v>
      </c>
      <c r="C13" s="16">
        <v>3.5</v>
      </c>
      <c r="D13" s="16">
        <v>2.5</v>
      </c>
      <c r="E13" s="16">
        <v>6</v>
      </c>
      <c r="F13" s="16">
        <v>4.9000000000000004</v>
      </c>
      <c r="G13" s="22">
        <v>1250</v>
      </c>
      <c r="H13" s="18">
        <f t="shared" si="0"/>
        <v>1750.0000000000005</v>
      </c>
      <c r="I13" s="23" t="s">
        <v>28</v>
      </c>
    </row>
    <row r="14" spans="1:9">
      <c r="A14" s="19" t="s">
        <v>63</v>
      </c>
      <c r="B14" s="15" t="s">
        <v>19</v>
      </c>
      <c r="C14" s="16">
        <v>14</v>
      </c>
      <c r="D14" s="16">
        <v>0.05</v>
      </c>
      <c r="E14" s="16">
        <v>50</v>
      </c>
      <c r="F14" s="16">
        <v>0</v>
      </c>
      <c r="G14" s="22">
        <v>50</v>
      </c>
      <c r="H14" s="18">
        <f t="shared" si="0"/>
        <v>-700</v>
      </c>
      <c r="I14" s="23" t="s">
        <v>13</v>
      </c>
    </row>
    <row r="15" spans="1:9">
      <c r="A15" s="19"/>
      <c r="B15" s="15"/>
      <c r="C15" s="16"/>
      <c r="D15" s="16"/>
      <c r="E15" s="16"/>
      <c r="F15" s="16"/>
      <c r="G15" s="22"/>
      <c r="H15" s="18"/>
      <c r="I15" s="23"/>
    </row>
    <row r="16" spans="1:9">
      <c r="A16" s="19"/>
      <c r="B16" s="15"/>
      <c r="C16" s="16"/>
      <c r="D16" s="16"/>
      <c r="E16" s="16"/>
      <c r="F16" s="16"/>
      <c r="G16" s="22"/>
      <c r="H16" s="18"/>
      <c r="I16" s="23"/>
    </row>
    <row r="17" spans="1:9">
      <c r="A17" s="19"/>
      <c r="B17" s="15"/>
      <c r="C17" s="16"/>
      <c r="D17" s="16"/>
      <c r="E17" s="16"/>
      <c r="F17" s="16"/>
      <c r="G17" s="22"/>
      <c r="H17" s="18"/>
      <c r="I17" s="23"/>
    </row>
    <row r="18" spans="1:9">
      <c r="A18" s="19"/>
      <c r="B18" s="15"/>
      <c r="C18" s="16"/>
      <c r="D18" s="16"/>
      <c r="E18" s="16"/>
      <c r="F18" s="16"/>
      <c r="G18" s="22"/>
      <c r="H18" s="18"/>
      <c r="I18" s="23"/>
    </row>
    <row r="19" spans="1:9">
      <c r="A19" s="19"/>
      <c r="B19" s="15"/>
      <c r="C19" s="16"/>
      <c r="D19" s="16"/>
      <c r="E19" s="16"/>
      <c r="F19" s="16"/>
      <c r="G19" s="22"/>
      <c r="H19" s="18"/>
      <c r="I19" s="23"/>
    </row>
    <row r="20" spans="1:9">
      <c r="A20" s="56" t="s">
        <v>10</v>
      </c>
      <c r="B20" s="56"/>
      <c r="C20" s="56"/>
      <c r="D20" s="56"/>
      <c r="E20" s="56"/>
      <c r="F20" s="56"/>
      <c r="G20" s="56"/>
      <c r="H20" s="21">
        <f>SUM(H5:H19)</f>
        <v>11204.999999999998</v>
      </c>
      <c r="I20" s="24"/>
    </row>
    <row r="21" spans="1:9">
      <c r="A21" s="28"/>
      <c r="B21" s="28"/>
      <c r="C21" s="28"/>
      <c r="D21" s="28"/>
      <c r="E21" s="28"/>
      <c r="F21" s="28"/>
      <c r="G21" s="28"/>
      <c r="H21" s="29"/>
      <c r="I21" s="30"/>
    </row>
    <row r="22" spans="1:9">
      <c r="A22" s="28"/>
      <c r="B22" s="37"/>
      <c r="C22" s="28"/>
      <c r="D22" s="28"/>
      <c r="E22" s="28"/>
      <c r="F22" s="28"/>
      <c r="G22" s="28"/>
      <c r="H22" s="29"/>
      <c r="I22" s="30"/>
    </row>
    <row r="23" spans="1:9">
      <c r="A23" s="2"/>
      <c r="I23" s="6"/>
    </row>
    <row r="24" spans="1:9">
      <c r="A24" s="51" t="s">
        <v>20</v>
      </c>
      <c r="B24" s="51"/>
      <c r="C24" s="51"/>
      <c r="D24" s="51"/>
      <c r="E24" s="51"/>
      <c r="F24" s="51"/>
      <c r="G24" s="51"/>
      <c r="H24" s="51"/>
      <c r="I24" s="51"/>
    </row>
    <row r="25" spans="1:9">
      <c r="A25" s="45" t="s">
        <v>1</v>
      </c>
      <c r="B25" s="17" t="s">
        <v>2</v>
      </c>
      <c r="C25" s="17" t="s">
        <v>3</v>
      </c>
      <c r="D25" s="17" t="s">
        <v>5</v>
      </c>
      <c r="E25" s="17" t="s">
        <v>4</v>
      </c>
      <c r="F25" s="17" t="s">
        <v>6</v>
      </c>
      <c r="G25" s="17" t="s">
        <v>24</v>
      </c>
      <c r="H25" s="17" t="s">
        <v>8</v>
      </c>
      <c r="I25" s="17" t="s">
        <v>9</v>
      </c>
    </row>
    <row r="26" spans="1:9" ht="14.25" customHeight="1">
      <c r="A26" s="19" t="s">
        <v>43</v>
      </c>
      <c r="B26" s="15" t="s">
        <v>26</v>
      </c>
      <c r="C26" s="20">
        <v>292</v>
      </c>
      <c r="D26" s="20">
        <v>289</v>
      </c>
      <c r="E26" s="20">
        <v>299</v>
      </c>
      <c r="F26" s="20">
        <v>296</v>
      </c>
      <c r="G26" s="22">
        <f>100000/C26</f>
        <v>342.46575342465752</v>
      </c>
      <c r="H26" s="18">
        <f>+G26*(F26-C26)</f>
        <v>1369.8630136986301</v>
      </c>
      <c r="I26" s="23" t="s">
        <v>28</v>
      </c>
    </row>
    <row r="27" spans="1:9" ht="14.25" customHeight="1">
      <c r="A27" s="19" t="s">
        <v>44</v>
      </c>
      <c r="B27" s="15" t="s">
        <v>19</v>
      </c>
      <c r="C27" s="15">
        <v>572</v>
      </c>
      <c r="D27" s="16">
        <v>566</v>
      </c>
      <c r="E27" s="16">
        <v>584</v>
      </c>
      <c r="F27" s="20">
        <v>584</v>
      </c>
      <c r="G27" s="22">
        <f t="shared" ref="G27:G29" si="1">100000/C27</f>
        <v>174.82517482517483</v>
      </c>
      <c r="H27" s="18">
        <f>+G27*(F27-C27)</f>
        <v>2097.9020979020979</v>
      </c>
      <c r="I27" s="23" t="s">
        <v>28</v>
      </c>
    </row>
    <row r="28" spans="1:9" ht="14.25" customHeight="1">
      <c r="A28" s="19" t="s">
        <v>48</v>
      </c>
      <c r="B28" s="15" t="s">
        <v>19</v>
      </c>
      <c r="C28" s="16">
        <v>119.45</v>
      </c>
      <c r="D28" s="16">
        <v>118</v>
      </c>
      <c r="E28" s="16">
        <v>123</v>
      </c>
      <c r="F28" s="20">
        <v>121.3</v>
      </c>
      <c r="G28" s="22">
        <f t="shared" si="1"/>
        <v>837.17036416910844</v>
      </c>
      <c r="H28" s="18">
        <f t="shared" ref="H28:H29" si="2">+G28*(F28-C28)</f>
        <v>1548.7651737128458</v>
      </c>
      <c r="I28" s="23" t="s">
        <v>28</v>
      </c>
    </row>
    <row r="29" spans="1:9" ht="14.25" customHeight="1">
      <c r="A29" s="19" t="s">
        <v>52</v>
      </c>
      <c r="B29" s="15" t="s">
        <v>19</v>
      </c>
      <c r="C29" s="16">
        <v>548</v>
      </c>
      <c r="D29" s="16">
        <v>543</v>
      </c>
      <c r="E29" s="16">
        <v>560</v>
      </c>
      <c r="F29" s="20">
        <v>555</v>
      </c>
      <c r="G29" s="22">
        <f t="shared" si="1"/>
        <v>182.48175182481751</v>
      </c>
      <c r="H29" s="18">
        <f t="shared" si="2"/>
        <v>1277.3722627737225</v>
      </c>
      <c r="I29" s="23" t="s">
        <v>28</v>
      </c>
    </row>
    <row r="30" spans="1:9" ht="14.25" customHeight="1">
      <c r="A30" s="19" t="s">
        <v>53</v>
      </c>
      <c r="B30" s="15" t="s">
        <v>19</v>
      </c>
      <c r="C30" s="16">
        <v>12280</v>
      </c>
      <c r="D30" s="16">
        <v>12150</v>
      </c>
      <c r="E30" s="16">
        <v>12450</v>
      </c>
      <c r="F30" s="20">
        <v>12150</v>
      </c>
      <c r="G30" s="22">
        <f t="shared" ref="G30:G32" si="3">100000/C30</f>
        <v>8.1433224755700326</v>
      </c>
      <c r="H30" s="18">
        <f t="shared" ref="H30:H32" si="4">+G30*(F30-C30)</f>
        <v>-1058.6319218241042</v>
      </c>
      <c r="I30" s="23" t="s">
        <v>13</v>
      </c>
    </row>
    <row r="31" spans="1:9" ht="14.4" customHeight="1">
      <c r="A31" s="19" t="s">
        <v>54</v>
      </c>
      <c r="B31" s="15" t="s">
        <v>19</v>
      </c>
      <c r="C31" s="16">
        <v>4942</v>
      </c>
      <c r="D31" s="16">
        <v>4900</v>
      </c>
      <c r="E31" s="16">
        <v>5030</v>
      </c>
      <c r="F31" s="20">
        <v>4900</v>
      </c>
      <c r="G31" s="22">
        <f t="shared" si="3"/>
        <v>20.234722784297855</v>
      </c>
      <c r="H31" s="18">
        <f t="shared" si="4"/>
        <v>-849.85835694050991</v>
      </c>
      <c r="I31" s="23" t="s">
        <v>13</v>
      </c>
    </row>
    <row r="32" spans="1:9" ht="13.8" customHeight="1">
      <c r="A32" s="19" t="s">
        <v>36</v>
      </c>
      <c r="B32" s="15" t="s">
        <v>19</v>
      </c>
      <c r="C32" s="16">
        <v>533</v>
      </c>
      <c r="D32" s="16">
        <v>528</v>
      </c>
      <c r="E32" s="16">
        <v>544</v>
      </c>
      <c r="F32" s="20">
        <v>533</v>
      </c>
      <c r="G32" s="22">
        <f t="shared" si="3"/>
        <v>187.61726078799251</v>
      </c>
      <c r="H32" s="18">
        <f t="shared" si="4"/>
        <v>0</v>
      </c>
      <c r="I32" s="23" t="s">
        <v>18</v>
      </c>
    </row>
    <row r="33" spans="1:9" ht="13.8" customHeight="1">
      <c r="A33" s="19"/>
      <c r="B33" s="15"/>
      <c r="C33" s="16"/>
      <c r="D33" s="16"/>
      <c r="E33" s="16"/>
      <c r="F33" s="20"/>
      <c r="G33" s="22"/>
      <c r="H33" s="18"/>
      <c r="I33" s="23"/>
    </row>
    <row r="34" spans="1:9" ht="14.25" customHeight="1">
      <c r="A34" s="19"/>
      <c r="B34" s="15"/>
      <c r="C34" s="16"/>
      <c r="D34" s="16"/>
      <c r="E34" s="16"/>
      <c r="F34" s="20"/>
      <c r="G34" s="22"/>
      <c r="H34" s="18"/>
      <c r="I34" s="23"/>
    </row>
    <row r="35" spans="1:9" ht="14.25" customHeight="1">
      <c r="A35" s="19"/>
      <c r="B35" s="15"/>
      <c r="C35" s="16"/>
      <c r="D35" s="16"/>
      <c r="E35" s="16"/>
      <c r="F35" s="20"/>
      <c r="G35" s="22"/>
      <c r="H35" s="18"/>
      <c r="I35" s="23"/>
    </row>
    <row r="36" spans="1:9">
      <c r="A36" s="56" t="s">
        <v>10</v>
      </c>
      <c r="B36" s="56"/>
      <c r="C36" s="56"/>
      <c r="D36" s="56"/>
      <c r="E36" s="56"/>
      <c r="F36" s="56"/>
      <c r="G36" s="56"/>
      <c r="H36" s="21">
        <f>SUM(H26:H35)</f>
        <v>4385.4122693226827</v>
      </c>
      <c r="I36" s="24"/>
    </row>
    <row r="37" spans="1:9">
      <c r="A37" s="50" t="s">
        <v>14</v>
      </c>
      <c r="B37" s="50"/>
      <c r="C37" s="50"/>
      <c r="I37" s="6"/>
    </row>
    <row r="38" spans="1:9">
      <c r="A38" s="26"/>
      <c r="B38" s="26"/>
      <c r="C38" s="26"/>
      <c r="I38" s="6"/>
    </row>
    <row r="39" spans="1:9">
      <c r="A39" s="26"/>
      <c r="B39" s="26"/>
      <c r="C39" s="46"/>
      <c r="I39" s="6"/>
    </row>
    <row r="40" spans="1:9">
      <c r="I40" s="6"/>
    </row>
    <row r="41" spans="1:9">
      <c r="A41" s="3"/>
      <c r="D41" s="4"/>
      <c r="E41" s="4"/>
      <c r="I41" s="6"/>
    </row>
    <row r="42" spans="1:9">
      <c r="A42" s="9"/>
      <c r="B42" s="10"/>
      <c r="C42" s="10"/>
      <c r="D42" s="10"/>
      <c r="E42" s="10"/>
      <c r="G42" s="7"/>
      <c r="I42" s="6"/>
    </row>
    <row r="43" spans="1:9">
      <c r="A43" s="51" t="s">
        <v>27</v>
      </c>
      <c r="B43" s="51"/>
      <c r="C43" s="51"/>
      <c r="D43" s="51"/>
      <c r="E43" s="51"/>
      <c r="F43" s="51"/>
      <c r="G43" s="11"/>
      <c r="H43" s="31"/>
      <c r="I43" s="6"/>
    </row>
    <row r="44" spans="1:9">
      <c r="A44" s="17" t="s">
        <v>11</v>
      </c>
      <c r="B44" s="17" t="s">
        <v>1</v>
      </c>
      <c r="C44" s="17" t="s">
        <v>2</v>
      </c>
      <c r="D44" s="17" t="s">
        <v>3</v>
      </c>
      <c r="E44" s="17" t="s">
        <v>5</v>
      </c>
      <c r="F44" s="17" t="s">
        <v>4</v>
      </c>
      <c r="G44" s="8"/>
      <c r="H44" s="32"/>
      <c r="I44" s="6"/>
    </row>
    <row r="45" spans="1:9">
      <c r="A45" s="15" t="s">
        <v>25</v>
      </c>
      <c r="B45" s="36" t="s">
        <v>37</v>
      </c>
      <c r="C45" s="36" t="s">
        <v>26</v>
      </c>
      <c r="D45" s="35">
        <v>11865</v>
      </c>
      <c r="E45" s="27">
        <v>11454</v>
      </c>
      <c r="F45" s="44">
        <v>12400</v>
      </c>
      <c r="G45" s="5"/>
      <c r="H45" s="31"/>
      <c r="I45" s="14"/>
    </row>
    <row r="46" spans="1:9">
      <c r="A46" s="15" t="s">
        <v>25</v>
      </c>
      <c r="B46" s="36" t="s">
        <v>57</v>
      </c>
      <c r="C46" s="36" t="s">
        <v>19</v>
      </c>
      <c r="D46" s="35">
        <v>9688</v>
      </c>
      <c r="E46" s="27">
        <v>9367</v>
      </c>
      <c r="F46" s="44">
        <v>10100</v>
      </c>
      <c r="G46" s="5"/>
      <c r="H46" s="31"/>
      <c r="I46" s="14"/>
    </row>
    <row r="47" spans="1:9">
      <c r="A47" s="15" t="s">
        <v>25</v>
      </c>
      <c r="B47" s="36" t="s">
        <v>58</v>
      </c>
      <c r="C47" s="36" t="s">
        <v>19</v>
      </c>
      <c r="D47" s="35">
        <v>360</v>
      </c>
      <c r="E47" s="27">
        <v>342</v>
      </c>
      <c r="F47" s="44">
        <v>390</v>
      </c>
      <c r="G47" s="5"/>
      <c r="H47" s="31"/>
      <c r="I47" s="14"/>
    </row>
    <row r="48" spans="1:9">
      <c r="A48" s="15" t="s">
        <v>25</v>
      </c>
      <c r="B48" s="36" t="s">
        <v>59</v>
      </c>
      <c r="C48" s="36" t="s">
        <v>19</v>
      </c>
      <c r="D48" s="35">
        <v>2810</v>
      </c>
      <c r="E48" s="27">
        <v>2628</v>
      </c>
      <c r="F48" s="44">
        <v>3150</v>
      </c>
      <c r="G48" s="5"/>
      <c r="H48" s="31"/>
      <c r="I48" s="14"/>
    </row>
    <row r="49" spans="1:9">
      <c r="A49" s="15" t="s">
        <v>25</v>
      </c>
      <c r="B49" s="36" t="s">
        <v>60</v>
      </c>
      <c r="C49" s="36" t="s">
        <v>19</v>
      </c>
      <c r="D49" s="35">
        <v>223</v>
      </c>
      <c r="E49" s="27">
        <v>214</v>
      </c>
      <c r="F49" s="44">
        <v>237</v>
      </c>
      <c r="G49" s="5"/>
      <c r="H49" s="31"/>
      <c r="I49" s="14"/>
    </row>
    <row r="50" spans="1:9">
      <c r="A50" s="15" t="s">
        <v>25</v>
      </c>
      <c r="B50" s="36" t="s">
        <v>61</v>
      </c>
      <c r="C50" s="36" t="s">
        <v>19</v>
      </c>
      <c r="D50" s="35">
        <v>665</v>
      </c>
      <c r="E50" s="27">
        <v>647</v>
      </c>
      <c r="F50" s="44">
        <v>695</v>
      </c>
      <c r="G50" s="5"/>
      <c r="H50" s="31"/>
      <c r="I50" s="14"/>
    </row>
    <row r="51" spans="1:9">
      <c r="A51" s="15" t="s">
        <v>25</v>
      </c>
      <c r="B51" s="36" t="s">
        <v>62</v>
      </c>
      <c r="C51" s="36" t="s">
        <v>19</v>
      </c>
      <c r="D51" s="35">
        <v>651</v>
      </c>
      <c r="E51" s="27">
        <v>636</v>
      </c>
      <c r="F51" s="44">
        <v>678</v>
      </c>
      <c r="G51" s="5"/>
      <c r="H51" s="31"/>
      <c r="I51" s="14"/>
    </row>
    <row r="52" spans="1:9">
      <c r="A52" s="15"/>
      <c r="B52" s="36"/>
      <c r="C52" s="36"/>
      <c r="D52" s="35"/>
      <c r="E52" s="27"/>
      <c r="F52" s="44"/>
      <c r="G52" s="5"/>
      <c r="H52" s="31"/>
      <c r="I52" s="14"/>
    </row>
    <row r="53" spans="1:9">
      <c r="A53" s="39"/>
      <c r="C53" s="40"/>
      <c r="D53" s="41"/>
      <c r="E53" s="42"/>
      <c r="F53" s="43"/>
      <c r="G53" s="5"/>
      <c r="H53" s="31"/>
      <c r="I53" s="14"/>
    </row>
    <row r="54" spans="1:9">
      <c r="A54" s="12"/>
      <c r="C54" s="5"/>
      <c r="D54" s="3"/>
      <c r="E54" s="3"/>
      <c r="F54" s="3"/>
      <c r="G54" s="3"/>
      <c r="H54" s="31"/>
      <c r="I54" s="14"/>
    </row>
    <row r="55" spans="1:9" ht="15" customHeight="1">
      <c r="A55" s="51" t="s">
        <v>21</v>
      </c>
      <c r="B55" s="51"/>
      <c r="C55" s="51"/>
      <c r="D55" s="51"/>
      <c r="E55" s="51"/>
      <c r="F55" s="51"/>
      <c r="G55" s="51"/>
      <c r="H55" s="11"/>
      <c r="I55" s="14"/>
    </row>
    <row r="56" spans="1:9">
      <c r="A56" s="38" t="s">
        <v>23</v>
      </c>
      <c r="B56" s="38" t="s">
        <v>1</v>
      </c>
      <c r="C56" s="38" t="s">
        <v>2</v>
      </c>
      <c r="D56" s="17" t="s">
        <v>3</v>
      </c>
      <c r="E56" s="17" t="s">
        <v>12</v>
      </c>
      <c r="F56" s="17" t="s">
        <v>15</v>
      </c>
      <c r="G56" s="25" t="s">
        <v>9</v>
      </c>
      <c r="H56" s="33"/>
      <c r="I56" s="14"/>
    </row>
    <row r="57" spans="1:9">
      <c r="A57" s="15" t="s">
        <v>25</v>
      </c>
      <c r="B57" s="36" t="s">
        <v>34</v>
      </c>
      <c r="C57" s="36" t="s">
        <v>19</v>
      </c>
      <c r="D57" s="35">
        <v>1983</v>
      </c>
      <c r="E57" s="27">
        <v>2051</v>
      </c>
      <c r="F57" s="18">
        <f>(50000/D57)*(E57-D57)</f>
        <v>1714.5738779626829</v>
      </c>
      <c r="G57" s="16" t="s">
        <v>28</v>
      </c>
    </row>
    <row r="58" spans="1:9">
      <c r="A58" s="15" t="s">
        <v>25</v>
      </c>
      <c r="B58" s="36" t="s">
        <v>32</v>
      </c>
      <c r="C58" s="36" t="s">
        <v>19</v>
      </c>
      <c r="D58" s="35">
        <v>1775</v>
      </c>
      <c r="E58" s="27">
        <v>1835</v>
      </c>
      <c r="F58" s="18">
        <f>(50000/D58)*(E58-D58)</f>
        <v>1690.1408450704225</v>
      </c>
      <c r="G58" s="16" t="s">
        <v>28</v>
      </c>
    </row>
    <row r="59" spans="1:9">
      <c r="A59" s="15" t="s">
        <v>25</v>
      </c>
      <c r="B59" s="36" t="s">
        <v>30</v>
      </c>
      <c r="C59" s="36" t="s">
        <v>19</v>
      </c>
      <c r="D59" s="35">
        <v>8230</v>
      </c>
      <c r="E59" s="27">
        <v>8463</v>
      </c>
      <c r="F59" s="18">
        <f t="shared" ref="F59:F65" si="5">(50000/D59)*(E59-D59)</f>
        <v>1415.5528554070472</v>
      </c>
      <c r="G59" s="16" t="s">
        <v>28</v>
      </c>
    </row>
    <row r="60" spans="1:9">
      <c r="A60" s="15" t="s">
        <v>25</v>
      </c>
      <c r="B60" s="36" t="s">
        <v>40</v>
      </c>
      <c r="C60" s="36" t="s">
        <v>19</v>
      </c>
      <c r="D60" s="35">
        <v>7969</v>
      </c>
      <c r="E60" s="27">
        <v>8209</v>
      </c>
      <c r="F60" s="18">
        <f t="shared" si="5"/>
        <v>1505.8351110553394</v>
      </c>
      <c r="G60" s="16" t="s">
        <v>28</v>
      </c>
    </row>
    <row r="61" spans="1:9">
      <c r="A61" s="15" t="s">
        <v>25</v>
      </c>
      <c r="B61" s="36" t="s">
        <v>31</v>
      </c>
      <c r="C61" s="36" t="s">
        <v>19</v>
      </c>
      <c r="D61" s="35">
        <v>1718</v>
      </c>
      <c r="E61" s="27">
        <v>1767</v>
      </c>
      <c r="F61" s="18">
        <f t="shared" si="5"/>
        <v>1426.0768335273574</v>
      </c>
      <c r="G61" s="16" t="s">
        <v>28</v>
      </c>
    </row>
    <row r="62" spans="1:9">
      <c r="A62" s="15" t="s">
        <v>25</v>
      </c>
      <c r="B62" s="36" t="s">
        <v>35</v>
      </c>
      <c r="C62" s="36" t="s">
        <v>19</v>
      </c>
      <c r="D62" s="35">
        <v>1542</v>
      </c>
      <c r="E62" s="27">
        <v>1582</v>
      </c>
      <c r="F62" s="18">
        <f t="shared" si="5"/>
        <v>1297.0168612191958</v>
      </c>
      <c r="G62" s="16" t="s">
        <v>28</v>
      </c>
    </row>
    <row r="63" spans="1:9">
      <c r="A63" s="15" t="s">
        <v>25</v>
      </c>
      <c r="B63" s="36" t="s">
        <v>57</v>
      </c>
      <c r="C63" s="36" t="s">
        <v>19</v>
      </c>
      <c r="D63" s="35">
        <v>9688</v>
      </c>
      <c r="E63" s="27">
        <v>9944</v>
      </c>
      <c r="F63" s="18">
        <f t="shared" si="5"/>
        <v>1321.2221304706854</v>
      </c>
      <c r="G63" s="16" t="s">
        <v>28</v>
      </c>
    </row>
    <row r="64" spans="1:9">
      <c r="A64" s="15" t="s">
        <v>25</v>
      </c>
      <c r="B64" s="36" t="s">
        <v>59</v>
      </c>
      <c r="C64" s="36" t="s">
        <v>19</v>
      </c>
      <c r="D64" s="35">
        <v>2810</v>
      </c>
      <c r="E64" s="27">
        <v>2909</v>
      </c>
      <c r="F64" s="18">
        <f t="shared" si="5"/>
        <v>1761.5658362989325</v>
      </c>
      <c r="G64" s="16" t="s">
        <v>28</v>
      </c>
    </row>
    <row r="65" spans="1:9">
      <c r="A65" s="15" t="s">
        <v>25</v>
      </c>
      <c r="B65" s="36" t="s">
        <v>61</v>
      </c>
      <c r="C65" s="36" t="s">
        <v>19</v>
      </c>
      <c r="D65" s="35">
        <v>665</v>
      </c>
      <c r="E65" s="27">
        <v>681</v>
      </c>
      <c r="F65" s="18">
        <f t="shared" si="5"/>
        <v>1203.0075187969924</v>
      </c>
      <c r="G65" s="16" t="s">
        <v>28</v>
      </c>
    </row>
    <row r="66" spans="1:9">
      <c r="A66" s="15" t="s">
        <v>38</v>
      </c>
      <c r="B66" s="36" t="s">
        <v>39</v>
      </c>
      <c r="C66" s="36" t="s">
        <v>19</v>
      </c>
      <c r="D66" s="35">
        <v>125</v>
      </c>
      <c r="E66" s="27">
        <v>215</v>
      </c>
      <c r="F66" s="18">
        <f>(25)*(E66-D66)</f>
        <v>2250</v>
      </c>
      <c r="G66" s="16" t="s">
        <v>28</v>
      </c>
    </row>
    <row r="67" spans="1:9">
      <c r="A67" s="15"/>
      <c r="B67" s="36"/>
      <c r="C67" s="36"/>
      <c r="D67" s="35"/>
      <c r="E67" s="27"/>
      <c r="F67" s="18"/>
      <c r="G67" s="16"/>
    </row>
    <row r="68" spans="1:9">
      <c r="A68" s="15"/>
      <c r="B68" s="36"/>
      <c r="C68" s="36"/>
      <c r="D68" s="35"/>
      <c r="E68" s="27"/>
      <c r="F68" s="18"/>
      <c r="G68" s="16"/>
    </row>
    <row r="69" spans="1:9">
      <c r="A69" s="15"/>
      <c r="B69" s="36"/>
      <c r="C69" s="36"/>
      <c r="D69" s="35"/>
      <c r="E69" s="27"/>
      <c r="F69" s="18"/>
      <c r="G69" s="16"/>
      <c r="I69" s="14"/>
    </row>
    <row r="70" spans="1:9">
      <c r="A70" s="53" t="s">
        <v>10</v>
      </c>
      <c r="B70" s="54"/>
      <c r="C70" s="54"/>
      <c r="D70" s="54"/>
      <c r="E70" s="55"/>
      <c r="F70" s="34">
        <f>SUM(F57:F69)</f>
        <v>15584.991869808655</v>
      </c>
      <c r="I70" s="14"/>
    </row>
    <row r="71" spans="1:9">
      <c r="A71" s="52" t="s">
        <v>22</v>
      </c>
      <c r="B71" s="50"/>
      <c r="C71" s="50"/>
      <c r="F71" s="13"/>
      <c r="I71" s="14"/>
    </row>
    <row r="72" spans="1:9" ht="10.8" customHeight="1">
      <c r="F72" s="13"/>
      <c r="I72" s="14"/>
    </row>
    <row r="73" spans="1:9">
      <c r="F73" s="13"/>
      <c r="I73" s="14"/>
    </row>
    <row r="74" spans="1:9">
      <c r="I74" s="14"/>
    </row>
    <row r="75" spans="1:9">
      <c r="I75" s="14"/>
    </row>
    <row r="76" spans="1:9">
      <c r="I76" s="14"/>
    </row>
    <row r="77" spans="1:9" ht="14.4" customHeight="1">
      <c r="A77" s="47" t="s">
        <v>17</v>
      </c>
      <c r="B77" s="48"/>
      <c r="C77" s="48"/>
      <c r="D77" s="48"/>
      <c r="E77" s="48"/>
      <c r="F77" s="48"/>
      <c r="G77" s="49"/>
      <c r="I77" s="14"/>
    </row>
    <row r="78" spans="1:9" ht="14.4" customHeight="1">
      <c r="A78" s="38" t="s">
        <v>11</v>
      </c>
      <c r="B78" s="38" t="s">
        <v>1</v>
      </c>
      <c r="C78" s="38" t="s">
        <v>2</v>
      </c>
      <c r="D78" s="17" t="s">
        <v>3</v>
      </c>
      <c r="E78" s="25" t="s">
        <v>5</v>
      </c>
      <c r="F78" s="25" t="s">
        <v>4</v>
      </c>
      <c r="G78" s="25" t="s">
        <v>18</v>
      </c>
    </row>
    <row r="79" spans="1:9">
      <c r="A79" s="15" t="s">
        <v>25</v>
      </c>
      <c r="B79" s="36" t="s">
        <v>29</v>
      </c>
      <c r="C79" s="36" t="s">
        <v>19</v>
      </c>
      <c r="D79" s="35">
        <v>2871</v>
      </c>
      <c r="E79" s="27">
        <v>2756</v>
      </c>
      <c r="F79" s="44">
        <v>3000</v>
      </c>
    </row>
    <row r="80" spans="1:9">
      <c r="A80" s="15" t="s">
        <v>25</v>
      </c>
      <c r="B80" s="36" t="s">
        <v>41</v>
      </c>
      <c r="C80" s="36" t="s">
        <v>19</v>
      </c>
      <c r="D80" s="35">
        <v>1280</v>
      </c>
      <c r="E80" s="27">
        <v>1253</v>
      </c>
      <c r="F80" s="44">
        <v>1330</v>
      </c>
    </row>
    <row r="81" spans="1:6">
      <c r="A81" s="15" t="s">
        <v>25</v>
      </c>
      <c r="B81" s="36" t="s">
        <v>33</v>
      </c>
      <c r="C81" s="36" t="s">
        <v>19</v>
      </c>
      <c r="D81" s="35">
        <v>15386</v>
      </c>
      <c r="E81" s="27">
        <v>14977</v>
      </c>
      <c r="F81" s="44">
        <v>15900</v>
      </c>
    </row>
    <row r="82" spans="1:6">
      <c r="A82" s="15" t="s">
        <v>25</v>
      </c>
      <c r="B82" s="36" t="s">
        <v>37</v>
      </c>
      <c r="C82" s="36" t="s">
        <v>26</v>
      </c>
      <c r="D82" s="35">
        <v>11865</v>
      </c>
      <c r="E82" s="27">
        <v>11454</v>
      </c>
      <c r="F82" s="44">
        <v>12400</v>
      </c>
    </row>
    <row r="83" spans="1:6">
      <c r="A83" s="15" t="s">
        <v>25</v>
      </c>
      <c r="B83" s="36" t="s">
        <v>58</v>
      </c>
      <c r="C83" s="36" t="s">
        <v>19</v>
      </c>
      <c r="D83" s="35">
        <v>360</v>
      </c>
      <c r="E83" s="27">
        <v>342</v>
      </c>
      <c r="F83" s="44">
        <v>390</v>
      </c>
    </row>
    <row r="84" spans="1:6">
      <c r="A84" s="15" t="s">
        <v>25</v>
      </c>
      <c r="B84" s="36" t="s">
        <v>60</v>
      </c>
      <c r="C84" s="36" t="s">
        <v>19</v>
      </c>
      <c r="D84" s="35">
        <v>223</v>
      </c>
      <c r="E84" s="27">
        <v>214</v>
      </c>
      <c r="F84" s="44">
        <v>237</v>
      </c>
    </row>
    <row r="85" spans="1:6">
      <c r="A85" s="15" t="s">
        <v>25</v>
      </c>
      <c r="B85" s="36" t="s">
        <v>62</v>
      </c>
      <c r="C85" s="36" t="s">
        <v>19</v>
      </c>
      <c r="D85" s="35">
        <v>651</v>
      </c>
      <c r="E85" s="27">
        <v>636</v>
      </c>
      <c r="F85" s="44">
        <v>678</v>
      </c>
    </row>
  </sheetData>
  <mergeCells count="11">
    <mergeCell ref="A20:G20"/>
    <mergeCell ref="A2:I2"/>
    <mergeCell ref="A24:I24"/>
    <mergeCell ref="A3:I3"/>
    <mergeCell ref="A36:G36"/>
    <mergeCell ref="A77:G77"/>
    <mergeCell ref="A37:C37"/>
    <mergeCell ref="A55:G55"/>
    <mergeCell ref="A71:C71"/>
    <mergeCell ref="A43:F43"/>
    <mergeCell ref="A70:E70"/>
  </mergeCells>
  <phoneticPr fontId="0" type="noConversion"/>
  <conditionalFormatting sqref="F70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2024-11-25T10:13:51Z</dcterms:modified>
</cp:coreProperties>
</file>