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/>
  <c r="F60" l="1"/>
  <c r="F59"/>
  <c r="H9"/>
  <c r="H6"/>
  <c r="H7"/>
  <c r="H8"/>
  <c r="F58"/>
  <c r="F56"/>
  <c r="F55"/>
  <c r="G28"/>
  <c r="H28" s="1"/>
  <c r="G27" l="1"/>
  <c r="H27" s="1"/>
  <c r="G25"/>
  <c r="G26"/>
  <c r="H26" s="1"/>
  <c r="G24"/>
  <c r="H24" s="1"/>
  <c r="H5" l="1"/>
  <c r="H25" l="1"/>
  <c r="H32" l="1"/>
  <c r="H18"/>
  <c r="F62" l="1"/>
</calcChain>
</file>

<file path=xl/sharedStrings.xml><?xml version="1.0" encoding="utf-8"?>
<sst xmlns="http://schemas.openxmlformats.org/spreadsheetml/2006/main" count="139" uniqueCount="51">
  <si>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</si>
  <si>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</si>
  <si>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</si>
  <si>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</si>
  <si>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</si>
  <si>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</si>
  <si>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</si>
  <si>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</si>
  <si>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</si>
  <si>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</si>
  <si>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</si>
  <si>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</si>
  <si>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</si>
  <si>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</si>
  <si>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</si>
  <si>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</si>
  <si>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</si>
  <si>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</si>
  <si>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</si>
  <si>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</si>
  <si>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</si>
  <si>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</si>
  <si>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</si>
  <si>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</si>
  <si>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</si>
  <si>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</si>
  <si>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</si>
  <si>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</si>
  <si>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</si>
  <si>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MUTHOOTFIN</t>
  </si>
  <si>
    <t>ANANTRAJ</t>
  </si>
  <si>
    <t>AVANTIFEED</t>
  </si>
  <si>
    <t>NAVINFLUORO</t>
  </si>
  <si>
    <t>SELL</t>
  </si>
  <si>
    <t>OPTION STRATEGY</t>
  </si>
  <si>
    <t>CLOSE</t>
  </si>
  <si>
    <t>GODREJCP</t>
  </si>
  <si>
    <t>BANKNIFTY 48800 CALL</t>
  </si>
  <si>
    <t>VOLTAS 1560 LONG PUT OPTION</t>
  </si>
  <si>
    <t>SAREGAMA</t>
  </si>
  <si>
    <t>NIFTY 23250 CALL</t>
  </si>
  <si>
    <t>SENSEX 77200 CALL</t>
  </si>
  <si>
    <t xml:space="preserve">FINNIFTY 180 PUT </t>
  </si>
  <si>
    <t>MIDCPNIFTY 12300 CALL</t>
  </si>
  <si>
    <t>CREDITACC</t>
  </si>
  <si>
    <t>FSL</t>
  </si>
  <si>
    <t>BAJFINANCE</t>
  </si>
  <si>
    <t>LT 3600 LONG CALL OPTION</t>
  </si>
  <si>
    <t>AUROPHARMA 1180 LONG CALL OPTION</t>
  </si>
  <si>
    <t>BAJAJFINSERV 1720 LONG CALL OPTION</t>
  </si>
  <si>
    <t>NH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</si>
</sst>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61" zoomScaleNormal="100" workbookViewId="0">
      <selection activeCell="I58" sqref="I5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37</v>
      </c>
      <c r="B5" s="38" t="s">
        <v>26</v>
      </c>
      <c r="C5" s="20">
        <v>730</v>
      </c>
      <c r="D5" s="20">
        <v>640</v>
      </c>
      <c r="E5" s="20">
        <v>950</v>
      </c>
      <c r="F5" s="20">
        <v>805</v>
      </c>
      <c r="G5" s="22">
        <v>15</v>
      </c>
      <c r="H5" s="18">
        <f>+G5*(F5-C5)</f>
        <v>1125</v>
      </c>
      <c r="I5" s="23" t="s">
        <v>28</v>
      </c>
    </row>
    <row r="6" spans="1:9">
      <c r="A6" s="19" t="s">
        <v>40</v>
      </c>
      <c r="B6" s="38" t="s">
        <v>19</v>
      </c>
      <c r="C6" s="38">
        <v>165</v>
      </c>
      <c r="D6" s="16">
        <v>140</v>
      </c>
      <c r="E6" s="16">
        <v>220</v>
      </c>
      <c r="F6" s="20">
        <v>200</v>
      </c>
      <c r="G6" s="22">
        <v>75</v>
      </c>
      <c r="H6" s="39">
        <f t="shared" ref="H6:H9" si="0">+G6*(F6-C6)</f>
        <v>2625</v>
      </c>
      <c r="I6" s="23" t="s">
        <v>28</v>
      </c>
    </row>
    <row r="7" spans="1:9">
      <c r="A7" s="19" t="s">
        <v>41</v>
      </c>
      <c r="B7" s="38" t="s">
        <v>19</v>
      </c>
      <c r="C7" s="16">
        <v>270</v>
      </c>
      <c r="D7" s="16">
        <v>200</v>
      </c>
      <c r="E7" s="16">
        <v>450</v>
      </c>
      <c r="F7" s="16">
        <v>350</v>
      </c>
      <c r="G7" s="22">
        <v>20</v>
      </c>
      <c r="H7" s="39">
        <f t="shared" si="0"/>
        <v>1600</v>
      </c>
      <c r="I7" s="23" t="s">
        <v>28</v>
      </c>
    </row>
    <row r="8" spans="1:9">
      <c r="A8" s="19" t="s">
        <v>42</v>
      </c>
      <c r="B8" s="38" t="s">
        <v>33</v>
      </c>
      <c r="C8" s="16">
        <v>180</v>
      </c>
      <c r="D8" s="16">
        <v>240</v>
      </c>
      <c r="E8" s="16">
        <v>80</v>
      </c>
      <c r="F8" s="16">
        <v>165</v>
      </c>
      <c r="G8" s="22">
        <v>25</v>
      </c>
      <c r="H8" s="39">
        <f>+G8*(C8-F8)</f>
        <v>375</v>
      </c>
      <c r="I8" s="23" t="s">
        <v>35</v>
      </c>
    </row>
    <row r="9" spans="1:9">
      <c r="A9" s="19" t="s">
        <v>43</v>
      </c>
      <c r="B9" s="38" t="s">
        <v>19</v>
      </c>
      <c r="C9" s="16">
        <v>180</v>
      </c>
      <c r="D9" s="16">
        <v>150</v>
      </c>
      <c r="E9" s="16">
        <v>240</v>
      </c>
      <c r="F9" s="16">
        <v>210</v>
      </c>
      <c r="G9" s="22">
        <v>50</v>
      </c>
      <c r="H9" s="39">
        <f t="shared" si="0"/>
        <v>1500</v>
      </c>
      <c r="I9" s="23" t="s">
        <v>28</v>
      </c>
    </row>
    <row r="10" spans="1:9">
      <c r="A10" s="19"/>
      <c r="B10" s="38"/>
      <c r="C10" s="16"/>
      <c r="D10" s="16"/>
      <c r="E10" s="16"/>
      <c r="F10" s="16"/>
      <c r="G10" s="22"/>
      <c r="H10" s="39"/>
      <c r="I10" s="23"/>
    </row>
    <row r="11" spans="1:9">
      <c r="A11" s="19"/>
      <c r="B11" s="38"/>
      <c r="C11" s="16"/>
      <c r="D11" s="16"/>
      <c r="E11" s="16"/>
      <c r="F11" s="16"/>
      <c r="G11" s="22"/>
      <c r="H11" s="39"/>
      <c r="I11" s="23"/>
    </row>
    <row r="12" spans="1:9">
      <c r="A12" s="19"/>
      <c r="B12" s="38"/>
      <c r="C12" s="16"/>
      <c r="D12" s="16"/>
      <c r="E12" s="16"/>
      <c r="F12" s="16"/>
      <c r="G12" s="22"/>
      <c r="H12" s="39"/>
      <c r="I12" s="23"/>
    </row>
    <row r="13" spans="1:9">
      <c r="A13" s="19"/>
      <c r="B13" s="38"/>
      <c r="C13" s="16"/>
      <c r="D13" s="16"/>
      <c r="E13" s="16"/>
      <c r="F13" s="16"/>
      <c r="G13" s="22"/>
      <c r="H13" s="39"/>
      <c r="I13" s="23"/>
    </row>
    <row r="14" spans="1:9">
      <c r="A14" s="19"/>
      <c r="B14" s="38"/>
      <c r="C14" s="16"/>
      <c r="D14" s="16"/>
      <c r="E14" s="16"/>
      <c r="F14" s="16"/>
      <c r="G14" s="22"/>
      <c r="H14" s="39"/>
      <c r="I14" s="23"/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19"/>
      <c r="B16" s="38"/>
      <c r="C16" s="16"/>
      <c r="D16" s="16"/>
      <c r="E16" s="16"/>
      <c r="F16" s="16"/>
      <c r="G16" s="22"/>
      <c r="H16" s="39"/>
      <c r="I16" s="23"/>
    </row>
    <row r="17" spans="1:9">
      <c r="A17" s="19"/>
      <c r="B17" s="38"/>
      <c r="C17" s="16"/>
      <c r="D17" s="16"/>
      <c r="E17" s="16"/>
      <c r="F17" s="16"/>
      <c r="G17" s="22"/>
      <c r="H17" s="39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7225</v>
      </c>
      <c r="I18" s="24"/>
    </row>
    <row r="19" spans="1:9">
      <c r="A19" s="27"/>
      <c r="B19" s="27"/>
      <c r="C19" s="27"/>
      <c r="D19" s="27"/>
      <c r="E19" s="27"/>
      <c r="F19" s="27"/>
      <c r="G19" s="27"/>
      <c r="H19" s="28"/>
      <c r="I19" s="29"/>
    </row>
    <row r="20" spans="1:9">
      <c r="A20" s="27"/>
      <c r="C20" s="27"/>
      <c r="D20" s="27"/>
      <c r="E20" s="27"/>
      <c r="F20" s="27"/>
      <c r="G20" s="27"/>
      <c r="H20" s="28"/>
      <c r="I20" s="29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/>
      <c r="B24" s="38"/>
      <c r="C24" s="20"/>
      <c r="D24" s="20"/>
      <c r="E24" s="20"/>
      <c r="F24" s="20"/>
      <c r="G24" s="22" t="e">
        <f>100000/C24</f>
        <v>#DIV/0!</v>
      </c>
      <c r="H24" s="39" t="e">
        <f t="shared" ref="H24:H28" si="1">(F24-C24)*G24</f>
        <v>#DIV/0!</v>
      </c>
      <c r="I24" s="23"/>
    </row>
    <row r="25" spans="1:9" ht="14.25" customHeight="1">
      <c r="A25" s="19"/>
      <c r="B25" s="38"/>
      <c r="C25" s="15"/>
      <c r="D25" s="16"/>
      <c r="E25" s="16"/>
      <c r="F25" s="20"/>
      <c r="G25" s="22" t="e">
        <f t="shared" ref="G25:G26" si="2">100000/C25</f>
        <v>#DIV/0!</v>
      </c>
      <c r="H25" s="39" t="e">
        <f t="shared" si="1"/>
        <v>#DIV/0!</v>
      </c>
      <c r="I25" s="23"/>
    </row>
    <row r="26" spans="1:9" ht="14.25" customHeight="1">
      <c r="A26" s="19"/>
      <c r="B26" s="38"/>
      <c r="C26" s="16"/>
      <c r="D26" s="16"/>
      <c r="E26" s="16"/>
      <c r="F26" s="20"/>
      <c r="G26" s="22" t="e">
        <f t="shared" si="2"/>
        <v>#DIV/0!</v>
      </c>
      <c r="H26" s="39" t="e">
        <f t="shared" si="1"/>
        <v>#DIV/0!</v>
      </c>
      <c r="I26" s="23"/>
    </row>
    <row r="27" spans="1:9" ht="14.25" customHeight="1">
      <c r="A27" s="19"/>
      <c r="B27" s="38"/>
      <c r="C27" s="16"/>
      <c r="D27" s="16"/>
      <c r="E27" s="16"/>
      <c r="F27" s="20"/>
      <c r="G27" s="22" t="e">
        <f>100000/C27</f>
        <v>#DIV/0!</v>
      </c>
      <c r="H27" s="39" t="e">
        <f t="shared" si="1"/>
        <v>#DIV/0!</v>
      </c>
      <c r="I27" s="23"/>
    </row>
    <row r="28" spans="1:9" ht="14.4" customHeight="1">
      <c r="A28" s="19"/>
      <c r="B28" s="38"/>
      <c r="C28" s="16"/>
      <c r="D28" s="16"/>
      <c r="E28" s="16"/>
      <c r="F28" s="20"/>
      <c r="G28" s="22" t="e">
        <f t="shared" ref="G28" si="3">100000/C28</f>
        <v>#DIV/0!</v>
      </c>
      <c r="H28" s="39" t="e">
        <f t="shared" si="1"/>
        <v>#DIV/0!</v>
      </c>
      <c r="I28" s="23"/>
    </row>
    <row r="29" spans="1:9" ht="14.25" customHeight="1">
      <c r="A29" s="19"/>
      <c r="B29" s="38"/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39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56" t="s">
        <v>10</v>
      </c>
      <c r="B32" s="56"/>
      <c r="C32" s="56"/>
      <c r="D32" s="56"/>
      <c r="E32" s="56"/>
      <c r="F32" s="56"/>
      <c r="G32" s="56"/>
      <c r="H32" s="21" t="e">
        <f>SUM(H24:H31)</f>
        <v>#DIV/0!</v>
      </c>
      <c r="I32" s="24"/>
    </row>
    <row r="33" spans="1:9">
      <c r="A33" s="50" t="s">
        <v>14</v>
      </c>
      <c r="B33" s="50"/>
      <c r="C33" s="50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51" t="s">
        <v>27</v>
      </c>
      <c r="B39" s="51"/>
      <c r="C39" s="51"/>
      <c r="D39" s="51"/>
      <c r="E39" s="51"/>
      <c r="F39" s="51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 t="s">
        <v>25</v>
      </c>
      <c r="B41" s="42" t="s">
        <v>39</v>
      </c>
      <c r="C41" s="42" t="s">
        <v>26</v>
      </c>
      <c r="D41" s="41">
        <v>545</v>
      </c>
      <c r="E41" s="40">
        <v>522</v>
      </c>
      <c r="F41" s="43">
        <v>580</v>
      </c>
      <c r="G41" s="5"/>
      <c r="H41" s="30"/>
      <c r="I41" s="14"/>
    </row>
    <row r="42" spans="1:9">
      <c r="A42" s="38" t="s">
        <v>25</v>
      </c>
      <c r="B42" s="42" t="s">
        <v>44</v>
      </c>
      <c r="C42" s="42" t="s">
        <v>19</v>
      </c>
      <c r="D42" s="41">
        <v>970</v>
      </c>
      <c r="E42" s="40">
        <v>926</v>
      </c>
      <c r="F42" s="43">
        <v>1040</v>
      </c>
      <c r="G42" s="5"/>
      <c r="H42" s="30"/>
      <c r="I42" s="14"/>
    </row>
    <row r="43" spans="1:9">
      <c r="A43" s="38" t="s">
        <v>25</v>
      </c>
      <c r="B43" s="42" t="s">
        <v>45</v>
      </c>
      <c r="C43" s="42" t="s">
        <v>19</v>
      </c>
      <c r="D43" s="41">
        <v>395</v>
      </c>
      <c r="E43" s="40">
        <v>376</v>
      </c>
      <c r="F43" s="43">
        <v>425</v>
      </c>
      <c r="G43" s="5"/>
      <c r="H43" s="30"/>
      <c r="I43" s="14"/>
    </row>
    <row r="44" spans="1:9">
      <c r="A44" s="38" t="s">
        <v>25</v>
      </c>
      <c r="B44" s="42" t="s">
        <v>46</v>
      </c>
      <c r="C44" s="42" t="s">
        <v>19</v>
      </c>
      <c r="D44" s="41">
        <v>7410</v>
      </c>
      <c r="E44" s="40">
        <v>7237</v>
      </c>
      <c r="F44" s="43">
        <v>7700</v>
      </c>
      <c r="G44" s="5"/>
      <c r="H44" s="30"/>
      <c r="I44" s="14"/>
    </row>
    <row r="45" spans="1:9">
      <c r="A45" s="38" t="s">
        <v>25</v>
      </c>
      <c r="B45" s="42" t="s">
        <v>50</v>
      </c>
      <c r="C45" s="42" t="s">
        <v>19</v>
      </c>
      <c r="D45" s="41">
        <v>1338</v>
      </c>
      <c r="E45" s="40">
        <v>1380</v>
      </c>
      <c r="F45" s="43">
        <v>1298</v>
      </c>
      <c r="G45" s="5"/>
      <c r="H45" s="30"/>
      <c r="I45" s="14"/>
    </row>
    <row r="46" spans="1:9">
      <c r="A46" s="38" t="s">
        <v>34</v>
      </c>
      <c r="B46" s="42" t="s">
        <v>38</v>
      </c>
      <c r="C46" s="42" t="s">
        <v>26</v>
      </c>
      <c r="D46" s="41">
        <v>37</v>
      </c>
      <c r="E46" s="40">
        <v>29</v>
      </c>
      <c r="F46" s="43">
        <v>55</v>
      </c>
      <c r="G46" s="5"/>
      <c r="H46" s="30"/>
      <c r="I46" s="14"/>
    </row>
    <row r="47" spans="1:9">
      <c r="A47" s="38" t="s">
        <v>34</v>
      </c>
      <c r="B47" s="42" t="s">
        <v>48</v>
      </c>
      <c r="C47" s="42" t="s">
        <v>26</v>
      </c>
      <c r="D47" s="41">
        <v>32</v>
      </c>
      <c r="E47" s="40">
        <v>27</v>
      </c>
      <c r="F47" s="43">
        <v>42</v>
      </c>
      <c r="G47" s="5"/>
      <c r="H47" s="30"/>
      <c r="I47" s="14"/>
    </row>
    <row r="48" spans="1:9">
      <c r="A48" s="38" t="s">
        <v>34</v>
      </c>
      <c r="B48" s="42" t="s">
        <v>47</v>
      </c>
      <c r="C48" s="42" t="s">
        <v>26</v>
      </c>
      <c r="D48" s="41">
        <v>58</v>
      </c>
      <c r="E48" s="40">
        <v>40</v>
      </c>
      <c r="F48" s="43">
        <v>90</v>
      </c>
      <c r="G48" s="5"/>
      <c r="H48" s="30"/>
      <c r="I48" s="14"/>
    </row>
    <row r="49" spans="1:9">
      <c r="A49" s="38" t="s">
        <v>34</v>
      </c>
      <c r="B49" s="42" t="s">
        <v>49</v>
      </c>
      <c r="C49" s="42" t="s">
        <v>26</v>
      </c>
      <c r="D49" s="41">
        <v>34</v>
      </c>
      <c r="E49" s="40">
        <v>29</v>
      </c>
      <c r="F49" s="43">
        <v>45</v>
      </c>
      <c r="G49" s="5"/>
      <c r="H49" s="30"/>
      <c r="I49" s="14"/>
    </row>
    <row r="50" spans="1:9">
      <c r="A50" s="44"/>
      <c r="C50" s="45"/>
      <c r="D50" s="35"/>
      <c r="E50" s="36"/>
      <c r="F50" s="37"/>
      <c r="G50" s="5"/>
      <c r="H50" s="30"/>
      <c r="I50" s="14"/>
    </row>
    <row r="51" spans="1:9">
      <c r="A51" s="44"/>
      <c r="C51" s="45"/>
      <c r="D51" s="35"/>
      <c r="E51" s="36"/>
      <c r="F51" s="37"/>
      <c r="G51" s="5"/>
      <c r="H51" s="30"/>
      <c r="I51" s="14"/>
    </row>
    <row r="52" spans="1:9">
      <c r="A52" s="12"/>
      <c r="C52" s="5"/>
      <c r="D52" s="3"/>
      <c r="E52" s="3"/>
      <c r="F52" s="3"/>
      <c r="G52" s="3"/>
      <c r="H52" s="30"/>
      <c r="I52" s="14"/>
    </row>
    <row r="53" spans="1:9" ht="15" customHeight="1">
      <c r="A53" s="51" t="s">
        <v>21</v>
      </c>
      <c r="B53" s="51"/>
      <c r="C53" s="51"/>
      <c r="D53" s="51"/>
      <c r="E53" s="51"/>
      <c r="F53" s="51"/>
      <c r="G53" s="51"/>
      <c r="H53" s="11"/>
      <c r="I53" s="14"/>
    </row>
    <row r="54" spans="1:9">
      <c r="A54" s="34" t="s">
        <v>23</v>
      </c>
      <c r="B54" s="34" t="s">
        <v>1</v>
      </c>
      <c r="C54" s="34" t="s">
        <v>2</v>
      </c>
      <c r="D54" s="17" t="s">
        <v>3</v>
      </c>
      <c r="E54" s="17" t="s">
        <v>12</v>
      </c>
      <c r="F54" s="17" t="s">
        <v>15</v>
      </c>
      <c r="G54" s="25" t="s">
        <v>9</v>
      </c>
      <c r="H54" s="32"/>
      <c r="I54" s="14"/>
    </row>
    <row r="55" spans="1:9">
      <c r="A55" s="38" t="s">
        <v>25</v>
      </c>
      <c r="B55" s="42" t="s">
        <v>44</v>
      </c>
      <c r="C55" s="42" t="s">
        <v>19</v>
      </c>
      <c r="D55" s="41">
        <v>970</v>
      </c>
      <c r="E55" s="40">
        <v>993.8</v>
      </c>
      <c r="F55" s="39">
        <f>+(50000/D55)*(E55-D55)</f>
        <v>1226.804123711338</v>
      </c>
      <c r="G55" s="16" t="s">
        <v>28</v>
      </c>
    </row>
    <row r="56" spans="1:9">
      <c r="A56" s="38" t="s">
        <v>25</v>
      </c>
      <c r="B56" s="42" t="s">
        <v>30</v>
      </c>
      <c r="C56" s="42" t="s">
        <v>19</v>
      </c>
      <c r="D56" s="41">
        <v>897</v>
      </c>
      <c r="E56" s="40">
        <v>921.8</v>
      </c>
      <c r="F56" s="39">
        <f>+(50000/D56)*(E56-D56)</f>
        <v>1382.3857302118145</v>
      </c>
      <c r="G56" s="16" t="s">
        <v>28</v>
      </c>
    </row>
    <row r="57" spans="1:9">
      <c r="A57" s="38" t="s">
        <v>25</v>
      </c>
      <c r="B57" s="42" t="s">
        <v>29</v>
      </c>
      <c r="C57" s="42" t="s">
        <v>19</v>
      </c>
      <c r="D57" s="41">
        <v>2183</v>
      </c>
      <c r="E57" s="40">
        <v>2137</v>
      </c>
      <c r="F57" s="39">
        <f>+(50000/D57)*(E57-D57)</f>
        <v>-1053.5959688502062</v>
      </c>
      <c r="G57" s="16" t="s">
        <v>13</v>
      </c>
    </row>
    <row r="58" spans="1:9">
      <c r="A58" s="38" t="s">
        <v>34</v>
      </c>
      <c r="B58" s="42" t="s">
        <v>38</v>
      </c>
      <c r="C58" s="42" t="s">
        <v>26</v>
      </c>
      <c r="D58" s="41">
        <v>37</v>
      </c>
      <c r="E58" s="40">
        <v>44</v>
      </c>
      <c r="F58" s="39">
        <f>300*(E58-D58)</f>
        <v>2100</v>
      </c>
      <c r="G58" s="16" t="s">
        <v>28</v>
      </c>
    </row>
    <row r="59" spans="1:9">
      <c r="A59" s="38" t="s">
        <v>34</v>
      </c>
      <c r="B59" s="42" t="s">
        <v>48</v>
      </c>
      <c r="C59" s="42" t="s">
        <v>26</v>
      </c>
      <c r="D59" s="41">
        <v>32</v>
      </c>
      <c r="E59" s="40">
        <v>36.299999999999997</v>
      </c>
      <c r="F59" s="39">
        <f>550*(E59-D59)</f>
        <v>2364.9999999999986</v>
      </c>
      <c r="G59" s="16" t="s">
        <v>28</v>
      </c>
    </row>
    <row r="60" spans="1:9">
      <c r="A60" s="38" t="s">
        <v>34</v>
      </c>
      <c r="B60" s="42" t="s">
        <v>49</v>
      </c>
      <c r="C60" s="42" t="s">
        <v>26</v>
      </c>
      <c r="D60" s="41">
        <v>34</v>
      </c>
      <c r="E60" s="40">
        <v>41</v>
      </c>
      <c r="F60" s="39">
        <f>500*(E60-D60)</f>
        <v>3500</v>
      </c>
      <c r="G60" s="16" t="s">
        <v>28</v>
      </c>
    </row>
    <row r="61" spans="1:9">
      <c r="A61" s="38"/>
      <c r="B61" s="42"/>
      <c r="C61" s="42"/>
      <c r="D61" s="41"/>
      <c r="E61" s="40"/>
      <c r="F61" s="39"/>
      <c r="G61" s="16"/>
      <c r="I61" s="14"/>
    </row>
    <row r="62" spans="1:9">
      <c r="A62" s="53" t="s">
        <v>10</v>
      </c>
      <c r="B62" s="54"/>
      <c r="C62" s="54"/>
      <c r="D62" s="54"/>
      <c r="E62" s="55"/>
      <c r="F62" s="33">
        <f>SUM(F55:F61)</f>
        <v>9520.5938850729453</v>
      </c>
      <c r="I62" s="14"/>
    </row>
    <row r="63" spans="1:9">
      <c r="A63" s="52" t="s">
        <v>22</v>
      </c>
      <c r="B63" s="50"/>
      <c r="C63" s="50"/>
      <c r="F63" s="13"/>
      <c r="I63" s="14"/>
    </row>
    <row r="64" spans="1:9">
      <c r="F64" s="13"/>
      <c r="I64" s="14"/>
    </row>
    <row r="65" spans="1:9">
      <c r="F65" s="13"/>
      <c r="I65" s="14"/>
    </row>
    <row r="66" spans="1:9">
      <c r="I66" s="14"/>
    </row>
    <row r="67" spans="1:9">
      <c r="I67" s="14"/>
    </row>
    <row r="68" spans="1:9">
      <c r="I68" s="14"/>
    </row>
    <row r="69" spans="1:9" ht="14.4" customHeight="1">
      <c r="A69" s="47" t="s">
        <v>17</v>
      </c>
      <c r="B69" s="48"/>
      <c r="C69" s="48"/>
      <c r="D69" s="48"/>
      <c r="E69" s="48"/>
      <c r="F69" s="48"/>
      <c r="G69" s="49"/>
      <c r="I69" s="14"/>
    </row>
    <row r="70" spans="1:9" ht="14.4" customHeight="1">
      <c r="A70" s="34" t="s">
        <v>11</v>
      </c>
      <c r="B70" s="34" t="s">
        <v>1</v>
      </c>
      <c r="C70" s="34" t="s">
        <v>2</v>
      </c>
      <c r="D70" s="17" t="s">
        <v>3</v>
      </c>
      <c r="E70" s="25" t="s">
        <v>5</v>
      </c>
      <c r="F70" s="25" t="s">
        <v>4</v>
      </c>
      <c r="G70" s="25" t="s">
        <v>18</v>
      </c>
    </row>
    <row r="71" spans="1:9">
      <c r="A71" s="38" t="s">
        <v>25</v>
      </c>
      <c r="B71" s="42" t="s">
        <v>31</v>
      </c>
      <c r="C71" s="42" t="s">
        <v>26</v>
      </c>
      <c r="D71" s="41">
        <v>650</v>
      </c>
      <c r="E71" s="40">
        <v>610</v>
      </c>
      <c r="F71" s="43">
        <v>720</v>
      </c>
      <c r="G71" s="6">
        <v>650</v>
      </c>
    </row>
    <row r="72" spans="1:9">
      <c r="A72" s="38" t="s">
        <v>25</v>
      </c>
      <c r="B72" s="42" t="s">
        <v>32</v>
      </c>
      <c r="C72" s="42" t="s">
        <v>19</v>
      </c>
      <c r="D72" s="41">
        <v>3785</v>
      </c>
      <c r="E72" s="40">
        <v>3670</v>
      </c>
      <c r="F72" s="43">
        <v>3940</v>
      </c>
    </row>
    <row r="73" spans="1:9">
      <c r="A73" s="38" t="s">
        <v>25</v>
      </c>
      <c r="B73" s="42" t="s">
        <v>36</v>
      </c>
      <c r="C73" s="42" t="s">
        <v>19</v>
      </c>
      <c r="D73" s="41">
        <v>1172</v>
      </c>
      <c r="E73" s="40">
        <v>1150</v>
      </c>
      <c r="F73" s="43">
        <v>1210</v>
      </c>
    </row>
    <row r="74" spans="1:9">
      <c r="A74" s="38" t="s">
        <v>25</v>
      </c>
      <c r="B74" s="42" t="s">
        <v>39</v>
      </c>
      <c r="C74" s="42" t="s">
        <v>26</v>
      </c>
      <c r="D74" s="41">
        <v>545</v>
      </c>
      <c r="E74" s="40">
        <v>522</v>
      </c>
      <c r="F74" s="43">
        <v>580</v>
      </c>
    </row>
    <row r="75" spans="1:9">
      <c r="A75" s="38" t="s">
        <v>25</v>
      </c>
      <c r="B75" s="42" t="s">
        <v>45</v>
      </c>
      <c r="C75" s="42" t="s">
        <v>19</v>
      </c>
      <c r="D75" s="41">
        <v>395</v>
      </c>
      <c r="E75" s="40">
        <v>376</v>
      </c>
      <c r="F75" s="43">
        <v>425</v>
      </c>
    </row>
    <row r="76" spans="1:9">
      <c r="A76" s="38" t="s">
        <v>25</v>
      </c>
      <c r="B76" s="42" t="s">
        <v>46</v>
      </c>
      <c r="C76" s="42" t="s">
        <v>19</v>
      </c>
      <c r="D76" s="41">
        <v>7410</v>
      </c>
      <c r="E76" s="40">
        <v>7237</v>
      </c>
      <c r="F76" s="43">
        <v>7700</v>
      </c>
    </row>
    <row r="77" spans="1:9">
      <c r="A77" s="38" t="s">
        <v>25</v>
      </c>
      <c r="B77" s="42" t="s">
        <v>50</v>
      </c>
      <c r="C77" s="42" t="s">
        <v>19</v>
      </c>
      <c r="D77" s="41">
        <v>1338</v>
      </c>
      <c r="E77" s="40">
        <v>1380</v>
      </c>
      <c r="F77" s="43">
        <v>1298</v>
      </c>
    </row>
    <row r="78" spans="1:9">
      <c r="A78" s="38" t="s">
        <v>34</v>
      </c>
      <c r="B78" s="42" t="s">
        <v>47</v>
      </c>
      <c r="C78" s="42" t="s">
        <v>26</v>
      </c>
      <c r="D78" s="41">
        <v>58</v>
      </c>
      <c r="E78" s="40">
        <v>40</v>
      </c>
      <c r="F78" s="43">
        <v>90</v>
      </c>
    </row>
  </sheetData>
  <mergeCells count="11">
    <mergeCell ref="A18:G18"/>
    <mergeCell ref="A2:I2"/>
    <mergeCell ref="A22:I22"/>
    <mergeCell ref="A3:I3"/>
    <mergeCell ref="A32:G32"/>
    <mergeCell ref="A69:G69"/>
    <mergeCell ref="A33:C33"/>
    <mergeCell ref="A53:G53"/>
    <mergeCell ref="A63:C63"/>
    <mergeCell ref="A39:F39"/>
    <mergeCell ref="A62:E62"/>
  </mergeCells>
  <phoneticPr fontId="0" type="noConversion"/>
  <conditionalFormatting sqref="F6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2025-01-20T10:07:01Z</dcterms:modified>
</cp:coreProperties>
</file>