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/>
  <c r="F54"/>
  <c r="F55"/>
  <c r="H16"/>
  <c r="H14"/>
  <c r="H15"/>
  <c r="H13"/>
  <c r="H12"/>
  <c r="H6"/>
  <c r="H7"/>
  <c r="H8"/>
  <c r="H9"/>
  <c r="H10"/>
  <c r="H11"/>
  <c r="F53"/>
  <c r="H5"/>
  <c r="G26" l="1"/>
  <c r="H26" s="1"/>
  <c r="F52"/>
  <c r="G23" l="1"/>
  <c r="H23" s="1"/>
  <c r="G24"/>
  <c r="H24" s="1"/>
  <c r="G25"/>
  <c r="H25" s="1"/>
  <c r="H33" l="1"/>
  <c r="H17"/>
  <c r="F60" l="1"/>
</calcChain>
</file>

<file path=xl/sharedStrings.xml><?xml version="1.0" encoding="utf-8"?>
<sst xmlns="http://schemas.openxmlformats.org/spreadsheetml/2006/main" count="147" uniqueCount="60">
  <si>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</si>
  <si>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</si>
  <si>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</si>
  <si>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</si>
  <si>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</si>
  <si>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</si>
  <si>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</si>
  <si>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</si>
  <si>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</si>
  <si>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</si>
  <si>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</si>
  <si>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</si>
  <si>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</si>
  <si>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</si>
  <si>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</si>
  <si>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</si>
  <si>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</si>
  <si>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</si>
  <si>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</si>
  <si>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</si>
  <si>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</si>
  <si>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</si>
  <si>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</si>
  <si>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</si>
  <si>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</si>
  <si>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</si>
  <si>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</si>
  <si>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</si>
  <si>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</si>
  <si>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OPTION STRATEGY</t>
  </si>
  <si>
    <t>SELL</t>
  </si>
  <si>
    <t>JKCEMENT</t>
  </si>
  <si>
    <t>HCLTECH BULL PUT SPREAD: SIMULTANEOUSLY SELL 1980 PUT AT 32 N BUY 1940 CALL AT 15</t>
  </si>
  <si>
    <t>ABB</t>
  </si>
  <si>
    <t>DLF</t>
  </si>
  <si>
    <t>AFFLE</t>
  </si>
  <si>
    <t>PCBL</t>
  </si>
  <si>
    <t>CLOSE</t>
  </si>
  <si>
    <t>EICHERMOTOR BEAR CALL SPREAD; SIMULTANEOUSLY SELL 4700 CALL AT 102 N BUY 4800 CALL AT 49</t>
  </si>
  <si>
    <t>EIDPARRY</t>
  </si>
  <si>
    <t>GICRE</t>
  </si>
  <si>
    <t>RADICO</t>
  </si>
  <si>
    <t>QUESS</t>
  </si>
  <si>
    <t>AUROPHARMA 1220 CALL</t>
  </si>
  <si>
    <t>TORNTPHARMA 3400 CALL</t>
  </si>
  <si>
    <t>NIFTY 24350 PUT</t>
  </si>
  <si>
    <t>BANKNIFTY 52500 PUT</t>
  </si>
  <si>
    <t>RECLTD 540 PUT</t>
  </si>
  <si>
    <t>BIOCON 355 CALL</t>
  </si>
  <si>
    <t>SENSEX 80300 PUT</t>
  </si>
  <si>
    <t>PEL 1180 PUT</t>
  </si>
  <si>
    <t>TRENT 7100 CALL</t>
  </si>
  <si>
    <t>NIFTY 24200 CALL</t>
  </si>
  <si>
    <t>COALINDIA 395 PUT</t>
  </si>
  <si>
    <t>VEDL 500 PUT</t>
  </si>
  <si>
    <t>EXIT</t>
  </si>
  <si>
    <t>SUPREMEIND</t>
  </si>
  <si>
    <t>PFC 490 LONG PUT OPTION</t>
  </si>
  <si>
    <t>INDGN</t>
  </si>
  <si>
    <t>KFINTECH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</si>
</sst>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left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4"/>
  <sheetViews>
    <sheetView tabSelected="1" topLeftCell="A49" zoomScaleNormal="100" workbookViewId="0">
      <selection activeCell="I60" sqref="I60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3" t="s">
        <v>0</v>
      </c>
      <c r="B2" s="53"/>
      <c r="C2" s="53"/>
      <c r="D2" s="53"/>
      <c r="E2" s="53"/>
      <c r="F2" s="53"/>
      <c r="G2" s="53"/>
      <c r="H2" s="53"/>
      <c r="I2" s="53"/>
    </row>
    <row r="3" spans="1:9">
      <c r="A3" s="53" t="s">
        <v>16</v>
      </c>
      <c r="B3" s="53"/>
      <c r="C3" s="53"/>
      <c r="D3" s="53"/>
      <c r="E3" s="53"/>
      <c r="F3" s="53"/>
      <c r="G3" s="53"/>
      <c r="H3" s="53"/>
      <c r="I3" s="53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43</v>
      </c>
      <c r="B5" s="42" t="s">
        <v>26</v>
      </c>
      <c r="C5" s="16">
        <v>27</v>
      </c>
      <c r="D5" s="16">
        <v>24</v>
      </c>
      <c r="E5" s="16">
        <v>34</v>
      </c>
      <c r="F5" s="16">
        <v>32</v>
      </c>
      <c r="G5" s="22">
        <v>550</v>
      </c>
      <c r="H5" s="18">
        <f>+G5*(F5-C5)</f>
        <v>2750</v>
      </c>
      <c r="I5" s="23" t="s">
        <v>28</v>
      </c>
    </row>
    <row r="6" spans="1:9">
      <c r="A6" s="19" t="s">
        <v>44</v>
      </c>
      <c r="B6" s="42" t="s">
        <v>19</v>
      </c>
      <c r="C6" s="16">
        <v>58</v>
      </c>
      <c r="D6" s="16">
        <v>53</v>
      </c>
      <c r="E6" s="16">
        <v>70</v>
      </c>
      <c r="F6" s="16">
        <v>64.5</v>
      </c>
      <c r="G6" s="22">
        <v>250</v>
      </c>
      <c r="H6" s="43">
        <f t="shared" ref="H6:H10" si="0">+G6*(F6-C6)</f>
        <v>1625</v>
      </c>
      <c r="I6" s="23" t="s">
        <v>28</v>
      </c>
    </row>
    <row r="7" spans="1:9">
      <c r="A7" s="19" t="s">
        <v>45</v>
      </c>
      <c r="B7" s="42" t="s">
        <v>19</v>
      </c>
      <c r="C7" s="16">
        <v>100</v>
      </c>
      <c r="D7" s="16">
        <v>70</v>
      </c>
      <c r="E7" s="16">
        <v>160</v>
      </c>
      <c r="F7" s="16">
        <v>142</v>
      </c>
      <c r="G7" s="22">
        <v>25</v>
      </c>
      <c r="H7" s="43">
        <f t="shared" si="0"/>
        <v>1050</v>
      </c>
      <c r="I7" s="23" t="s">
        <v>28</v>
      </c>
    </row>
    <row r="8" spans="1:9">
      <c r="A8" s="19" t="s">
        <v>46</v>
      </c>
      <c r="B8" s="42" t="s">
        <v>19</v>
      </c>
      <c r="C8" s="16">
        <v>480</v>
      </c>
      <c r="D8" s="16">
        <v>390</v>
      </c>
      <c r="E8" s="16">
        <v>650</v>
      </c>
      <c r="F8" s="16">
        <v>480</v>
      </c>
      <c r="G8" s="22">
        <v>15</v>
      </c>
      <c r="H8" s="43">
        <f t="shared" si="0"/>
        <v>0</v>
      </c>
      <c r="I8" s="23" t="s">
        <v>18</v>
      </c>
    </row>
    <row r="9" spans="1:9">
      <c r="A9" s="19" t="s">
        <v>47</v>
      </c>
      <c r="B9" s="42" t="s">
        <v>19</v>
      </c>
      <c r="C9" s="16">
        <v>11.5</v>
      </c>
      <c r="D9" s="16">
        <v>0.5</v>
      </c>
      <c r="E9" s="16">
        <v>14</v>
      </c>
      <c r="F9" s="16">
        <v>12.2</v>
      </c>
      <c r="G9" s="22">
        <v>1000</v>
      </c>
      <c r="H9" s="43">
        <f t="shared" si="0"/>
        <v>699.99999999999932</v>
      </c>
      <c r="I9" s="23" t="s">
        <v>28</v>
      </c>
    </row>
    <row r="10" spans="1:9">
      <c r="A10" s="19" t="s">
        <v>48</v>
      </c>
      <c r="B10" s="42" t="s">
        <v>19</v>
      </c>
      <c r="C10" s="16">
        <v>7.5</v>
      </c>
      <c r="D10" s="16">
        <v>6.5</v>
      </c>
      <c r="E10" s="16">
        <v>10</v>
      </c>
      <c r="F10" s="16">
        <v>6.5</v>
      </c>
      <c r="G10" s="22">
        <v>2500</v>
      </c>
      <c r="H10" s="43">
        <f t="shared" si="0"/>
        <v>-2500</v>
      </c>
      <c r="I10" s="23" t="s">
        <v>13</v>
      </c>
    </row>
    <row r="11" spans="1:9">
      <c r="A11" s="19" t="s">
        <v>49</v>
      </c>
      <c r="B11" s="42" t="s">
        <v>19</v>
      </c>
      <c r="C11" s="16">
        <v>350</v>
      </c>
      <c r="D11" s="16">
        <v>250</v>
      </c>
      <c r="E11" s="16">
        <v>550</v>
      </c>
      <c r="F11" s="16">
        <v>500</v>
      </c>
      <c r="G11" s="22">
        <v>10</v>
      </c>
      <c r="H11" s="43">
        <f t="shared" ref="H11:H16" si="1">+G11*(F11-C11)</f>
        <v>1500</v>
      </c>
      <c r="I11" s="23" t="s">
        <v>28</v>
      </c>
    </row>
    <row r="12" spans="1:9">
      <c r="A12" s="19" t="s">
        <v>50</v>
      </c>
      <c r="B12" s="42" t="s">
        <v>19</v>
      </c>
      <c r="C12" s="16">
        <v>24</v>
      </c>
      <c r="D12" s="16">
        <v>22</v>
      </c>
      <c r="E12" s="16">
        <v>31</v>
      </c>
      <c r="F12" s="16">
        <v>26.3</v>
      </c>
      <c r="G12" s="22">
        <v>750</v>
      </c>
      <c r="H12" s="43">
        <f t="shared" si="1"/>
        <v>1725.0000000000005</v>
      </c>
      <c r="I12" s="23" t="s">
        <v>28</v>
      </c>
    </row>
    <row r="13" spans="1:9">
      <c r="A13" s="19" t="s">
        <v>51</v>
      </c>
      <c r="B13" s="42" t="s">
        <v>19</v>
      </c>
      <c r="C13" s="16">
        <v>135</v>
      </c>
      <c r="D13" s="16">
        <v>120</v>
      </c>
      <c r="E13" s="16">
        <v>160</v>
      </c>
      <c r="F13" s="16">
        <v>160</v>
      </c>
      <c r="G13" s="22">
        <v>100</v>
      </c>
      <c r="H13" s="43">
        <f t="shared" si="1"/>
        <v>2500</v>
      </c>
      <c r="I13" s="23" t="s">
        <v>28</v>
      </c>
    </row>
    <row r="14" spans="1:9">
      <c r="A14" s="19" t="s">
        <v>52</v>
      </c>
      <c r="B14" s="42" t="s">
        <v>19</v>
      </c>
      <c r="C14" s="16">
        <v>91</v>
      </c>
      <c r="D14" s="16">
        <v>65</v>
      </c>
      <c r="E14" s="16">
        <v>140</v>
      </c>
      <c r="F14" s="16">
        <v>79</v>
      </c>
      <c r="G14" s="22">
        <v>25</v>
      </c>
      <c r="H14" s="43">
        <f t="shared" si="1"/>
        <v>-300</v>
      </c>
      <c r="I14" s="23" t="s">
        <v>55</v>
      </c>
    </row>
    <row r="15" spans="1:9">
      <c r="A15" s="19" t="s">
        <v>53</v>
      </c>
      <c r="B15" s="42" t="s">
        <v>19</v>
      </c>
      <c r="C15" s="16">
        <v>5.4</v>
      </c>
      <c r="D15" s="16">
        <v>4.4000000000000004</v>
      </c>
      <c r="E15" s="16">
        <v>7.5</v>
      </c>
      <c r="F15" s="16">
        <v>5.0999999999999996</v>
      </c>
      <c r="G15" s="22">
        <v>1050</v>
      </c>
      <c r="H15" s="43">
        <f t="shared" si="1"/>
        <v>-315.00000000000074</v>
      </c>
      <c r="I15" s="23" t="s">
        <v>37</v>
      </c>
    </row>
    <row r="16" spans="1:9">
      <c r="A16" s="19" t="s">
        <v>54</v>
      </c>
      <c r="B16" s="42" t="s">
        <v>19</v>
      </c>
      <c r="C16" s="16">
        <v>15.7</v>
      </c>
      <c r="D16" s="16">
        <v>14.5</v>
      </c>
      <c r="E16" s="16">
        <v>20</v>
      </c>
      <c r="F16" s="16">
        <v>14.5</v>
      </c>
      <c r="G16" s="22">
        <v>1150</v>
      </c>
      <c r="H16" s="43">
        <f t="shared" si="1"/>
        <v>-1379.9999999999991</v>
      </c>
      <c r="I16" s="23" t="s">
        <v>13</v>
      </c>
    </row>
    <row r="17" spans="1:9">
      <c r="A17" s="58" t="s">
        <v>10</v>
      </c>
      <c r="B17" s="58"/>
      <c r="C17" s="58"/>
      <c r="D17" s="58"/>
      <c r="E17" s="58"/>
      <c r="F17" s="58"/>
      <c r="G17" s="58"/>
      <c r="H17" s="21">
        <f>SUM(H5:H16)</f>
        <v>7355.0000000000009</v>
      </c>
      <c r="I17" s="24"/>
    </row>
    <row r="18" spans="1:9">
      <c r="A18" s="28"/>
      <c r="B18" s="28"/>
      <c r="C18" s="28"/>
      <c r="D18" s="28"/>
      <c r="E18" s="28"/>
      <c r="F18" s="28"/>
      <c r="G18" s="28"/>
      <c r="H18" s="29"/>
      <c r="I18" s="30"/>
    </row>
    <row r="19" spans="1:9">
      <c r="A19" s="28"/>
      <c r="C19" s="28"/>
      <c r="D19" s="28"/>
      <c r="E19" s="28"/>
      <c r="F19" s="28"/>
      <c r="G19" s="28"/>
      <c r="H19" s="29"/>
      <c r="I19" s="30"/>
    </row>
    <row r="20" spans="1:9">
      <c r="A20" s="2"/>
      <c r="I20" s="6"/>
    </row>
    <row r="21" spans="1:9">
      <c r="A21" s="53" t="s">
        <v>20</v>
      </c>
      <c r="B21" s="53"/>
      <c r="C21" s="53"/>
      <c r="D21" s="53"/>
      <c r="E21" s="53"/>
      <c r="F21" s="53"/>
      <c r="G21" s="53"/>
      <c r="H21" s="53"/>
      <c r="I21" s="53"/>
    </row>
    <row r="22" spans="1:9">
      <c r="A22" s="17" t="s">
        <v>1</v>
      </c>
      <c r="B22" s="17" t="s">
        <v>2</v>
      </c>
      <c r="C22" s="17" t="s">
        <v>3</v>
      </c>
      <c r="D22" s="17" t="s">
        <v>5</v>
      </c>
      <c r="E22" s="17" t="s">
        <v>4</v>
      </c>
      <c r="F22" s="17" t="s">
        <v>6</v>
      </c>
      <c r="G22" s="17" t="s">
        <v>24</v>
      </c>
      <c r="H22" s="17" t="s">
        <v>8</v>
      </c>
      <c r="I22" s="17" t="s">
        <v>9</v>
      </c>
    </row>
    <row r="23" spans="1:9" ht="14.25" customHeight="1">
      <c r="A23" s="19" t="s">
        <v>39</v>
      </c>
      <c r="B23" s="42" t="s">
        <v>26</v>
      </c>
      <c r="C23" s="20">
        <v>966</v>
      </c>
      <c r="D23" s="20">
        <v>956</v>
      </c>
      <c r="E23" s="20">
        <v>985</v>
      </c>
      <c r="F23" s="20">
        <v>976</v>
      </c>
      <c r="G23" s="22">
        <f>100000/C23</f>
        <v>103.51966873706004</v>
      </c>
      <c r="H23" s="43">
        <f t="shared" ref="H23:H26" si="2">(F23-C23)*G23</f>
        <v>1035.1966873706006</v>
      </c>
      <c r="I23" s="23" t="s">
        <v>28</v>
      </c>
    </row>
    <row r="24" spans="1:9" ht="14.25" customHeight="1">
      <c r="A24" s="19" t="s">
        <v>40</v>
      </c>
      <c r="B24" s="42" t="s">
        <v>19</v>
      </c>
      <c r="C24" s="15">
        <v>456</v>
      </c>
      <c r="D24" s="16">
        <v>451</v>
      </c>
      <c r="E24" s="16">
        <v>468</v>
      </c>
      <c r="F24" s="20">
        <v>456.5</v>
      </c>
      <c r="G24" s="22">
        <f t="shared" ref="G24:G26" si="3">100000/C24</f>
        <v>219.2982456140351</v>
      </c>
      <c r="H24" s="43">
        <f t="shared" si="2"/>
        <v>109.64912280701755</v>
      </c>
      <c r="I24" s="23" t="s">
        <v>18</v>
      </c>
    </row>
    <row r="25" spans="1:9" ht="14.25" customHeight="1">
      <c r="A25" s="19" t="s">
        <v>41</v>
      </c>
      <c r="B25" s="42" t="s">
        <v>19</v>
      </c>
      <c r="C25" s="16">
        <v>2560</v>
      </c>
      <c r="D25" s="16">
        <v>2535</v>
      </c>
      <c r="E25" s="16">
        <v>2610</v>
      </c>
      <c r="F25" s="20">
        <v>2562</v>
      </c>
      <c r="G25" s="22">
        <f t="shared" si="3"/>
        <v>39.0625</v>
      </c>
      <c r="H25" s="43">
        <f t="shared" si="2"/>
        <v>78.125</v>
      </c>
      <c r="I25" s="23" t="s">
        <v>18</v>
      </c>
    </row>
    <row r="26" spans="1:9" ht="14.25" customHeight="1">
      <c r="A26" s="19" t="s">
        <v>42</v>
      </c>
      <c r="B26" s="42" t="s">
        <v>19</v>
      </c>
      <c r="C26" s="16">
        <v>737</v>
      </c>
      <c r="D26" s="16">
        <v>730</v>
      </c>
      <c r="E26" s="16">
        <v>752</v>
      </c>
      <c r="F26" s="20">
        <v>750</v>
      </c>
      <c r="G26" s="22">
        <f t="shared" si="3"/>
        <v>135.68521031207598</v>
      </c>
      <c r="H26" s="43">
        <f t="shared" si="2"/>
        <v>1763.9077340569877</v>
      </c>
      <c r="I26" s="23" t="s">
        <v>28</v>
      </c>
    </row>
    <row r="27" spans="1:9" ht="14.25" customHeight="1">
      <c r="A27" s="19"/>
      <c r="B27" s="42"/>
      <c r="C27" s="16"/>
      <c r="D27" s="16"/>
      <c r="E27" s="16"/>
      <c r="F27" s="20"/>
      <c r="G27" s="22"/>
      <c r="H27" s="43"/>
      <c r="I27" s="23"/>
    </row>
    <row r="28" spans="1:9" ht="14.4" customHeight="1">
      <c r="A28" s="19"/>
      <c r="B28" s="42"/>
      <c r="C28" s="16"/>
      <c r="D28" s="16"/>
      <c r="E28" s="16"/>
      <c r="F28" s="20"/>
      <c r="G28" s="22"/>
      <c r="H28" s="43"/>
      <c r="I28" s="23"/>
    </row>
    <row r="29" spans="1:9" ht="13.8" customHeight="1">
      <c r="A29" s="19"/>
      <c r="B29" s="42"/>
      <c r="C29" s="16"/>
      <c r="D29" s="16"/>
      <c r="E29" s="16"/>
      <c r="F29" s="20"/>
      <c r="G29" s="22"/>
      <c r="H29" s="43"/>
      <c r="I29" s="23"/>
    </row>
    <row r="30" spans="1:9" ht="13.8" customHeight="1">
      <c r="A30" s="19"/>
      <c r="B30" s="42"/>
      <c r="C30" s="16"/>
      <c r="D30" s="16"/>
      <c r="E30" s="16"/>
      <c r="F30" s="20"/>
      <c r="G30" s="22"/>
      <c r="H30" s="43"/>
      <c r="I30" s="23"/>
    </row>
    <row r="31" spans="1:9" ht="14.25" customHeight="1">
      <c r="A31" s="19"/>
      <c r="B31" s="42"/>
      <c r="C31" s="16"/>
      <c r="D31" s="16"/>
      <c r="E31" s="16"/>
      <c r="F31" s="20"/>
      <c r="G31" s="22"/>
      <c r="H31" s="18"/>
      <c r="I31" s="23"/>
    </row>
    <row r="32" spans="1:9" ht="14.25" customHeight="1">
      <c r="A32" s="19"/>
      <c r="B32" s="15"/>
      <c r="C32" s="16"/>
      <c r="D32" s="16"/>
      <c r="E32" s="16"/>
      <c r="F32" s="20"/>
      <c r="G32" s="22"/>
      <c r="H32" s="18"/>
      <c r="I32" s="23"/>
    </row>
    <row r="33" spans="1:9">
      <c r="A33" s="58" t="s">
        <v>10</v>
      </c>
      <c r="B33" s="58"/>
      <c r="C33" s="58"/>
      <c r="D33" s="58"/>
      <c r="E33" s="58"/>
      <c r="F33" s="58"/>
      <c r="G33" s="58"/>
      <c r="H33" s="21">
        <f>SUM(H23:H32)</f>
        <v>2986.8785442346061</v>
      </c>
      <c r="I33" s="24"/>
    </row>
    <row r="34" spans="1:9">
      <c r="A34" s="52" t="s">
        <v>14</v>
      </c>
      <c r="B34" s="52"/>
      <c r="C34" s="52"/>
      <c r="I34" s="6"/>
    </row>
    <row r="35" spans="1:9">
      <c r="A35" s="26"/>
      <c r="B35" s="26"/>
      <c r="C35" s="26"/>
      <c r="I35" s="6"/>
    </row>
    <row r="36" spans="1:9">
      <c r="A36" s="26"/>
      <c r="B36" s="48"/>
      <c r="C36" s="26"/>
      <c r="I36" s="6"/>
    </row>
    <row r="37" spans="1:9">
      <c r="I37" s="6"/>
    </row>
    <row r="38" spans="1:9">
      <c r="A38" s="3"/>
      <c r="D38" s="4"/>
      <c r="E38" s="4"/>
      <c r="I38" s="6"/>
    </row>
    <row r="39" spans="1:9">
      <c r="A39" s="9"/>
      <c r="B39" s="10"/>
      <c r="C39" s="10"/>
      <c r="D39" s="10"/>
      <c r="E39" s="10"/>
      <c r="G39" s="7"/>
      <c r="I39" s="6"/>
    </row>
    <row r="40" spans="1:9">
      <c r="A40" s="53" t="s">
        <v>27</v>
      </c>
      <c r="B40" s="53"/>
      <c r="C40" s="53"/>
      <c r="D40" s="53"/>
      <c r="E40" s="53"/>
      <c r="F40" s="53"/>
      <c r="G40" s="11"/>
      <c r="H40" s="31"/>
      <c r="I40" s="6"/>
    </row>
    <row r="41" spans="1:9">
      <c r="A41" s="17" t="s">
        <v>11</v>
      </c>
      <c r="B41" s="17" t="s">
        <v>1</v>
      </c>
      <c r="C41" s="17" t="s">
        <v>2</v>
      </c>
      <c r="D41" s="17" t="s">
        <v>3</v>
      </c>
      <c r="E41" s="17" t="s">
        <v>5</v>
      </c>
      <c r="F41" s="17" t="s">
        <v>4</v>
      </c>
      <c r="G41" s="8"/>
      <c r="H41" s="32"/>
      <c r="I41" s="6"/>
    </row>
    <row r="42" spans="1:9">
      <c r="A42" s="42" t="s">
        <v>25</v>
      </c>
      <c r="B42" s="46" t="s">
        <v>56</v>
      </c>
      <c r="C42" s="46" t="s">
        <v>26</v>
      </c>
      <c r="D42" s="45">
        <v>5042</v>
      </c>
      <c r="E42" s="44">
        <v>4880</v>
      </c>
      <c r="F42" s="47">
        <v>5300</v>
      </c>
      <c r="G42" s="5"/>
      <c r="H42" s="31"/>
      <c r="I42" s="14"/>
    </row>
    <row r="43" spans="1:9">
      <c r="A43" s="42" t="s">
        <v>25</v>
      </c>
      <c r="B43" s="46" t="s">
        <v>58</v>
      </c>
      <c r="C43" s="46" t="s">
        <v>19</v>
      </c>
      <c r="D43" s="45">
        <v>606</v>
      </c>
      <c r="E43" s="44">
        <v>590</v>
      </c>
      <c r="F43" s="47">
        <v>630</v>
      </c>
      <c r="G43" s="5"/>
      <c r="H43" s="31"/>
      <c r="I43" s="14"/>
    </row>
    <row r="44" spans="1:9">
      <c r="A44" s="42" t="s">
        <v>25</v>
      </c>
      <c r="B44" s="46" t="s">
        <v>59</v>
      </c>
      <c r="C44" s="46" t="s">
        <v>19</v>
      </c>
      <c r="D44" s="45">
        <v>1304</v>
      </c>
      <c r="E44" s="44">
        <v>1248</v>
      </c>
      <c r="F44" s="47">
        <v>1380</v>
      </c>
      <c r="G44" s="5"/>
      <c r="H44" s="31"/>
      <c r="I44" s="14"/>
    </row>
    <row r="45" spans="1:9">
      <c r="A45" s="42" t="s">
        <v>29</v>
      </c>
      <c r="B45" s="46" t="s">
        <v>57</v>
      </c>
      <c r="C45" s="46" t="s">
        <v>26</v>
      </c>
      <c r="D45" s="45">
        <v>10.5</v>
      </c>
      <c r="E45" s="44">
        <v>8.5</v>
      </c>
      <c r="F45" s="47">
        <v>16</v>
      </c>
      <c r="G45" s="5"/>
      <c r="H45" s="31"/>
      <c r="I45" s="14"/>
    </row>
    <row r="46" spans="1:9">
      <c r="A46" s="42"/>
      <c r="B46" s="46"/>
      <c r="C46" s="46"/>
      <c r="D46" s="45"/>
      <c r="E46" s="44"/>
      <c r="F46" s="47"/>
      <c r="G46" s="5"/>
      <c r="H46" s="31"/>
      <c r="I46" s="14"/>
    </row>
    <row r="47" spans="1:9">
      <c r="A47" s="42"/>
      <c r="B47" s="46"/>
      <c r="C47" s="46"/>
      <c r="D47" s="35"/>
      <c r="E47" s="27"/>
      <c r="F47" s="41"/>
      <c r="G47" s="5"/>
      <c r="H47" s="31"/>
      <c r="I47" s="14"/>
    </row>
    <row r="48" spans="1:9">
      <c r="C48" s="37"/>
      <c r="D48" s="38"/>
      <c r="E48" s="39"/>
      <c r="F48" s="40"/>
      <c r="G48" s="5"/>
      <c r="H48" s="31"/>
      <c r="I48" s="14"/>
    </row>
    <row r="49" spans="1:9">
      <c r="A49" s="12"/>
      <c r="C49" s="5"/>
      <c r="D49" s="3"/>
      <c r="E49" s="3"/>
      <c r="F49" s="3"/>
      <c r="G49" s="3"/>
      <c r="H49" s="31"/>
      <c r="I49" s="14"/>
    </row>
    <row r="50" spans="1:9" ht="15" customHeight="1">
      <c r="A50" s="53" t="s">
        <v>21</v>
      </c>
      <c r="B50" s="53"/>
      <c r="C50" s="53"/>
      <c r="D50" s="53"/>
      <c r="E50" s="53"/>
      <c r="F50" s="53"/>
      <c r="G50" s="53"/>
      <c r="H50" s="11"/>
      <c r="I50" s="14"/>
    </row>
    <row r="51" spans="1:9">
      <c r="A51" s="36" t="s">
        <v>23</v>
      </c>
      <c r="B51" s="36" t="s">
        <v>1</v>
      </c>
      <c r="C51" s="36" t="s">
        <v>2</v>
      </c>
      <c r="D51" s="17" t="s">
        <v>3</v>
      </c>
      <c r="E51" s="17" t="s">
        <v>12</v>
      </c>
      <c r="F51" s="17" t="s">
        <v>15</v>
      </c>
      <c r="G51" s="25" t="s">
        <v>9</v>
      </c>
      <c r="H51" s="33"/>
      <c r="I51" s="14"/>
    </row>
    <row r="52" spans="1:9">
      <c r="A52" s="42" t="s">
        <v>25</v>
      </c>
      <c r="B52" s="46" t="s">
        <v>56</v>
      </c>
      <c r="C52" s="46" t="s">
        <v>26</v>
      </c>
      <c r="D52" s="45">
        <v>5042</v>
      </c>
      <c r="E52" s="44">
        <v>5156</v>
      </c>
      <c r="F52" s="18">
        <f>(50000/D52)*(E52-D52)</f>
        <v>1130.5037683458945</v>
      </c>
      <c r="G52" s="16" t="s">
        <v>28</v>
      </c>
    </row>
    <row r="53" spans="1:9">
      <c r="A53" s="42" t="s">
        <v>25</v>
      </c>
      <c r="B53" s="46" t="s">
        <v>33</v>
      </c>
      <c r="C53" s="46" t="s">
        <v>19</v>
      </c>
      <c r="D53" s="45">
        <v>7910</v>
      </c>
      <c r="E53" s="44">
        <v>7675</v>
      </c>
      <c r="F53" s="43">
        <f t="shared" ref="F53:F55" si="4">(50000/D53)*(E53-D53)</f>
        <v>-1485.4614412136536</v>
      </c>
      <c r="G53" s="16" t="s">
        <v>13</v>
      </c>
    </row>
    <row r="54" spans="1:9">
      <c r="A54" s="42" t="s">
        <v>25</v>
      </c>
      <c r="B54" s="46" t="s">
        <v>34</v>
      </c>
      <c r="C54" s="46" t="s">
        <v>19</v>
      </c>
      <c r="D54" s="45">
        <v>894</v>
      </c>
      <c r="E54" s="44">
        <v>868</v>
      </c>
      <c r="F54" s="43">
        <f t="shared" si="4"/>
        <v>-1454.13870246085</v>
      </c>
      <c r="G54" s="16" t="s">
        <v>13</v>
      </c>
    </row>
    <row r="55" spans="1:9">
      <c r="A55" s="42" t="s">
        <v>25</v>
      </c>
      <c r="B55" s="46" t="s">
        <v>59</v>
      </c>
      <c r="C55" s="46" t="s">
        <v>19</v>
      </c>
      <c r="D55" s="45">
        <v>1304</v>
      </c>
      <c r="E55" s="44">
        <v>1335</v>
      </c>
      <c r="F55" s="43">
        <f t="shared" si="4"/>
        <v>1188.6503067484664</v>
      </c>
      <c r="G55" s="16" t="s">
        <v>28</v>
      </c>
    </row>
    <row r="56" spans="1:9">
      <c r="A56" s="42" t="s">
        <v>29</v>
      </c>
      <c r="B56" s="46" t="s">
        <v>57</v>
      </c>
      <c r="C56" s="46" t="s">
        <v>26</v>
      </c>
      <c r="D56" s="45">
        <v>10.5</v>
      </c>
      <c r="E56" s="44">
        <v>12</v>
      </c>
      <c r="F56" s="43">
        <f>(1300)*(E56-D56)</f>
        <v>1950</v>
      </c>
      <c r="G56" s="16" t="s">
        <v>28</v>
      </c>
    </row>
    <row r="57" spans="1:9">
      <c r="A57" s="42"/>
      <c r="B57" s="46"/>
      <c r="C57" s="46"/>
      <c r="D57" s="45"/>
      <c r="E57" s="44"/>
      <c r="F57" s="43"/>
      <c r="G57" s="16"/>
    </row>
    <row r="58" spans="1:9">
      <c r="A58" s="42"/>
      <c r="B58" s="46"/>
      <c r="C58" s="46"/>
      <c r="D58" s="45"/>
      <c r="E58" s="44"/>
      <c r="F58" s="43"/>
      <c r="G58" s="16"/>
    </row>
    <row r="59" spans="1:9">
      <c r="A59" s="42"/>
      <c r="B59" s="46"/>
      <c r="C59" s="46"/>
      <c r="D59" s="45"/>
      <c r="E59" s="27"/>
      <c r="F59" s="43"/>
      <c r="G59" s="16"/>
      <c r="I59" s="14"/>
    </row>
    <row r="60" spans="1:9">
      <c r="A60" s="55" t="s">
        <v>10</v>
      </c>
      <c r="B60" s="56"/>
      <c r="C60" s="56"/>
      <c r="D60" s="56"/>
      <c r="E60" s="57"/>
      <c r="F60" s="34">
        <f>SUM(F52:F59)</f>
        <v>1329.5539314198572</v>
      </c>
      <c r="I60" s="14"/>
    </row>
    <row r="61" spans="1:9">
      <c r="A61" s="54" t="s">
        <v>22</v>
      </c>
      <c r="B61" s="52"/>
      <c r="C61" s="52"/>
      <c r="F61" s="13"/>
      <c r="I61" s="14"/>
    </row>
    <row r="62" spans="1:9">
      <c r="F62" s="13"/>
      <c r="I62" s="14"/>
    </row>
    <row r="63" spans="1:9">
      <c r="F63" s="13"/>
      <c r="I63" s="14"/>
    </row>
    <row r="64" spans="1:9">
      <c r="I64" s="14"/>
    </row>
    <row r="65" spans="1:9">
      <c r="I65" s="14"/>
    </row>
    <row r="66" spans="1:9">
      <c r="I66" s="14"/>
    </row>
    <row r="67" spans="1:9" ht="14.4" customHeight="1">
      <c r="A67" s="49" t="s">
        <v>17</v>
      </c>
      <c r="B67" s="50"/>
      <c r="C67" s="50"/>
      <c r="D67" s="50"/>
      <c r="E67" s="50"/>
      <c r="F67" s="50"/>
      <c r="G67" s="51"/>
      <c r="I67" s="14"/>
    </row>
    <row r="68" spans="1:9" ht="14.4" customHeight="1">
      <c r="A68" s="36" t="s">
        <v>11</v>
      </c>
      <c r="B68" s="36" t="s">
        <v>1</v>
      </c>
      <c r="C68" s="36" t="s">
        <v>2</v>
      </c>
      <c r="D68" s="17" t="s">
        <v>3</v>
      </c>
      <c r="E68" s="25" t="s">
        <v>5</v>
      </c>
      <c r="F68" s="25" t="s">
        <v>4</v>
      </c>
      <c r="G68" s="25" t="s">
        <v>18</v>
      </c>
    </row>
    <row r="69" spans="1:9">
      <c r="A69" s="42" t="s">
        <v>25</v>
      </c>
      <c r="B69" s="46" t="s">
        <v>31</v>
      </c>
      <c r="C69" s="46" t="s">
        <v>19</v>
      </c>
      <c r="D69" s="45">
        <v>4748</v>
      </c>
      <c r="E69" s="44">
        <v>4599</v>
      </c>
      <c r="F69" s="47">
        <v>4970</v>
      </c>
    </row>
    <row r="70" spans="1:9">
      <c r="A70" s="42" t="s">
        <v>25</v>
      </c>
      <c r="B70" s="46" t="s">
        <v>35</v>
      </c>
      <c r="C70" s="46" t="s">
        <v>19</v>
      </c>
      <c r="D70" s="45">
        <v>1868</v>
      </c>
      <c r="E70" s="44">
        <v>1790</v>
      </c>
      <c r="F70" s="47">
        <v>1980</v>
      </c>
    </row>
    <row r="71" spans="1:9">
      <c r="A71" s="42" t="s">
        <v>25</v>
      </c>
      <c r="B71" s="46" t="s">
        <v>36</v>
      </c>
      <c r="C71" s="46" t="s">
        <v>19</v>
      </c>
      <c r="D71" s="45">
        <v>487.6</v>
      </c>
      <c r="E71" s="44">
        <v>470</v>
      </c>
      <c r="F71" s="47">
        <v>514</v>
      </c>
    </row>
    <row r="72" spans="1:9">
      <c r="A72" s="42" t="s">
        <v>25</v>
      </c>
      <c r="B72" s="46" t="s">
        <v>58</v>
      </c>
      <c r="C72" s="46" t="s">
        <v>19</v>
      </c>
      <c r="D72" s="45">
        <v>606</v>
      </c>
      <c r="E72" s="44">
        <v>590</v>
      </c>
      <c r="F72" s="47">
        <v>630</v>
      </c>
    </row>
    <row r="73" spans="1:9">
      <c r="A73" s="42" t="s">
        <v>29</v>
      </c>
      <c r="B73" s="46" t="s">
        <v>32</v>
      </c>
      <c r="C73" s="46" t="s">
        <v>30</v>
      </c>
      <c r="D73" s="45">
        <v>17</v>
      </c>
      <c r="E73" s="44">
        <v>25</v>
      </c>
      <c r="F73" s="47">
        <v>4</v>
      </c>
    </row>
    <row r="74" spans="1:9">
      <c r="A74" s="42" t="s">
        <v>29</v>
      </c>
      <c r="B74" s="46" t="s">
        <v>38</v>
      </c>
      <c r="C74" s="46" t="s">
        <v>30</v>
      </c>
      <c r="D74" s="45">
        <v>53</v>
      </c>
      <c r="E74" s="44">
        <v>68</v>
      </c>
      <c r="F74" s="47">
        <v>15</v>
      </c>
    </row>
  </sheetData>
  <mergeCells count="11">
    <mergeCell ref="A17:G17"/>
    <mergeCell ref="A2:I2"/>
    <mergeCell ref="A21:I21"/>
    <mergeCell ref="A3:I3"/>
    <mergeCell ref="A33:G33"/>
    <mergeCell ref="A67:G67"/>
    <mergeCell ref="A34:C34"/>
    <mergeCell ref="A50:G50"/>
    <mergeCell ref="A61:C61"/>
    <mergeCell ref="A40:F40"/>
    <mergeCell ref="A60:E60"/>
  </mergeCells>
  <phoneticPr fontId="0" type="noConversion"/>
  <conditionalFormatting sqref="F60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2024-12-18T10:09:08Z</dcterms:modified>
</cp:coreProperties>
</file>