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8680" yWindow="-120" windowWidth="23256" windowHeight="13020"/>
  </bookViews>
  <sheets>
    <sheet name="Sheet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7" i="1"/>
  <c r="F55"/>
  <c r="F56"/>
  <c r="F58"/>
  <c r="F59"/>
  <c r="H16"/>
  <c r="H14"/>
  <c r="H15"/>
  <c r="H13"/>
  <c r="H12"/>
  <c r="H6"/>
  <c r="H7"/>
  <c r="H8"/>
  <c r="H9"/>
  <c r="H10"/>
  <c r="H11"/>
  <c r="G27"/>
  <c r="H27" s="1"/>
  <c r="G28"/>
  <c r="H28" s="1"/>
  <c r="F54"/>
  <c r="H5"/>
  <c r="G26" l="1"/>
  <c r="H26" s="1"/>
  <c r="F53"/>
  <c r="G23" l="1"/>
  <c r="H23" s="1"/>
  <c r="G24"/>
  <c r="H24" s="1"/>
  <c r="G25"/>
  <c r="H25" s="1"/>
  <c r="H33" l="1"/>
  <c r="H17"/>
  <c r="F63" l="1"/>
</calcChain>
</file>

<file path=xl/sharedStrings.xml><?xml version="1.0" encoding="utf-8"?>
<sst xmlns="http://schemas.openxmlformats.org/spreadsheetml/2006/main" count="161" uniqueCount="64">
  <si>
    <t>FOR INTERNAL USE ONLY</t>
  </si>
  <si>
    <t>Stock</t>
  </si>
  <si>
    <t>Buy/Sell</t>
  </si>
  <si>
    <t>Entry Rate</t>
  </si>
  <si>
    <t>Target</t>
  </si>
  <si>
    <t>Stop Loss</t>
  </si>
  <si>
    <t>Exit Rate</t>
  </si>
  <si>
    <t>Lot Size</t>
  </si>
  <si>
    <t>P/L</t>
  </si>
  <si>
    <t>Remarks</t>
  </si>
  <si>
    <t>Total (Gross Amount)</t>
  </si>
  <si>
    <t>Type</t>
  </si>
  <si>
    <t>EXIT RATE</t>
  </si>
  <si>
    <t>SL</t>
  </si>
  <si>
    <t>* Profit calculated based on 1 lacs invested in each call</t>
  </si>
  <si>
    <t>Profit/ Loss</t>
  </si>
  <si>
    <t>INTRADAY CALLS (F&amp;O)</t>
  </si>
  <si>
    <t>Open Trading Calls &amp; Positional (Cash + Futures + Options)</t>
  </si>
  <si>
    <t>RSL</t>
  </si>
  <si>
    <t>BUY</t>
  </si>
  <si>
    <t>INTRADAY CALLS (CASH)*</t>
  </si>
  <si>
    <t>Updates on Trading Calls &amp; Positional (Cash + Futures + Options) ***</t>
  </si>
  <si>
    <t>*** P/L has been calculated based on 50 thousands invested in cash</t>
  </si>
  <si>
    <t>Type5</t>
  </si>
  <si>
    <t>Quantity</t>
  </si>
  <si>
    <t>PRUDENT TRADE</t>
  </si>
  <si>
    <t xml:space="preserve">BUY </t>
  </si>
  <si>
    <t>Positional Calls (Cash + Futures + Options)</t>
  </si>
  <si>
    <t>BOOKED PROFIT</t>
  </si>
  <si>
    <t>OPTION STRATEGY</t>
  </si>
  <si>
    <t>SELL</t>
  </si>
  <si>
    <t>JKCEMENT</t>
  </si>
  <si>
    <t>HCLTECH BULL PUT SPREAD: SIMULTANEOUSLY SELL 1980 PUT AT 32 N BUY 1940 CALL AT 15</t>
  </si>
  <si>
    <t>ULTRACEM</t>
  </si>
  <si>
    <t>POWERGRID</t>
  </si>
  <si>
    <t>RAMCOCEM</t>
  </si>
  <si>
    <t>ABB</t>
  </si>
  <si>
    <t>DLF</t>
  </si>
  <si>
    <t>ASHOKLEY</t>
  </si>
  <si>
    <t>AFFLE</t>
  </si>
  <si>
    <t>PCBL</t>
  </si>
  <si>
    <t>BRIGADE</t>
  </si>
  <si>
    <t>PERSISTENT 6500 CALL</t>
  </si>
  <si>
    <t>CLOSE</t>
  </si>
  <si>
    <t>BEML</t>
  </si>
  <si>
    <t>MAZDOCK</t>
  </si>
  <si>
    <t>LODHA 1500 CALL</t>
  </si>
  <si>
    <t>CDSL 1980 CALL</t>
  </si>
  <si>
    <t>GNFC 630 CALL</t>
  </si>
  <si>
    <t>NIFTY 24500 PUT</t>
  </si>
  <si>
    <t>SHRIRAMFIN 3050 PUT</t>
  </si>
  <si>
    <t>NIFTY 24450 CALL</t>
  </si>
  <si>
    <t>SENSEX 81000 CALL</t>
  </si>
  <si>
    <t>IGL 390 PUT</t>
  </si>
  <si>
    <t>ITC 475 CALL</t>
  </si>
  <si>
    <t>BANNKNIFTY 52800 PUT</t>
  </si>
  <si>
    <t>RCF</t>
  </si>
  <si>
    <t>PPLPHARMA</t>
  </si>
  <si>
    <t>BSE</t>
  </si>
  <si>
    <t>GRSE</t>
  </si>
  <si>
    <t>COFORGE 9400 CALL</t>
  </si>
  <si>
    <t>JYOTICNC</t>
  </si>
  <si>
    <t>APOLLOTYRE 540 LONG PUT OPTION</t>
  </si>
  <si>
    <t>EICHERMOTOR BEAR CALL SPREAD; SIMULTANEOUSLY SELL 4700 CALL AT 102 N BUY 4800 CALL AT 49</t>
  </si>
</sst>
</file>

<file path=xl/styles.xml><?xml version="1.0" encoding="utf-8"?>
<styleSheet xmlns="http://schemas.openxmlformats.org/spreadsheetml/2006/main">
  <fonts count="9">
    <font>
      <sz val="10"/>
      <name val="Arial"/>
    </font>
    <font>
      <sz val="10"/>
      <name val="Source Sans Pro"/>
      <family val="2"/>
    </font>
    <font>
      <sz val="11"/>
      <name val="Source Sans Pro"/>
      <family val="2"/>
    </font>
    <font>
      <sz val="11"/>
      <color indexed="8"/>
      <name val="Source Sans Pro"/>
      <family val="2"/>
    </font>
    <font>
      <b/>
      <sz val="11"/>
      <name val="Source Sans Pro"/>
      <family val="2"/>
    </font>
    <font>
      <b/>
      <i/>
      <sz val="11"/>
      <name val="Source Sans Pro"/>
      <family val="2"/>
    </font>
    <font>
      <sz val="11"/>
      <color indexed="9"/>
      <name val="Source Sans Pro"/>
      <family val="2"/>
    </font>
    <font>
      <b/>
      <sz val="11"/>
      <color theme="1"/>
      <name val="Source Sans Pro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/>
    <xf numFmtId="0" fontId="3" fillId="0" borderId="1" xfId="0" applyFont="1" applyBorder="1"/>
    <xf numFmtId="0" fontId="3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2" fillId="0" borderId="0" xfId="0" applyFont="1"/>
    <xf numFmtId="0" fontId="2" fillId="2" borderId="0" xfId="0" applyFont="1" applyFill="1"/>
    <xf numFmtId="0" fontId="4" fillId="2" borderId="0" xfId="0" applyFont="1" applyFill="1" applyAlignment="1">
      <alignment horizontal="center" wrapText="1"/>
    </xf>
    <xf numFmtId="0" fontId="5" fillId="2" borderId="1" xfId="0" applyFont="1" applyFill="1" applyBorder="1"/>
    <xf numFmtId="0" fontId="4" fillId="2" borderId="0" xfId="0" applyFont="1" applyFill="1"/>
    <xf numFmtId="0" fontId="6" fillId="2" borderId="0" xfId="0" applyFont="1" applyFill="1" applyAlignment="1">
      <alignment horizontal="center"/>
    </xf>
    <xf numFmtId="0" fontId="2" fillId="0" borderId="1" xfId="0" applyFont="1" applyBorder="1"/>
    <xf numFmtId="1" fontId="2" fillId="0" borderId="0" xfId="0" applyNumberFormat="1" applyFont="1"/>
    <xf numFmtId="2" fontId="2" fillId="0" borderId="0" xfId="0" applyNumberFormat="1" applyFont="1"/>
    <xf numFmtId="0" fontId="2" fillId="0" borderId="2" xfId="0" applyFont="1" applyBorder="1"/>
    <xf numFmtId="0" fontId="2" fillId="0" borderId="2" xfId="0" applyFont="1" applyBorder="1" applyAlignment="1">
      <alignment horizontal="right"/>
    </xf>
    <xf numFmtId="0" fontId="7" fillId="3" borderId="2" xfId="0" applyFont="1" applyFill="1" applyBorder="1" applyAlignment="1">
      <alignment horizontal="center" wrapText="1"/>
    </xf>
    <xf numFmtId="1" fontId="3" fillId="0" borderId="2" xfId="0" applyNumberFormat="1" applyFont="1" applyBorder="1" applyAlignment="1">
      <alignment horizontal="right"/>
    </xf>
    <xf numFmtId="0" fontId="3" fillId="0" borderId="2" xfId="0" applyFont="1" applyBorder="1"/>
    <xf numFmtId="1" fontId="2" fillId="0" borderId="2" xfId="0" applyNumberFormat="1" applyFont="1" applyBorder="1" applyAlignment="1">
      <alignment horizontal="right"/>
    </xf>
    <xf numFmtId="1" fontId="4" fillId="4" borderId="2" xfId="0" applyNumberFormat="1" applyFont="1" applyFill="1" applyBorder="1"/>
    <xf numFmtId="1" fontId="2" fillId="0" borderId="2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4" fillId="4" borderId="2" xfId="0" applyFont="1" applyFill="1" applyBorder="1"/>
    <xf numFmtId="0" fontId="7" fillId="3" borderId="2" xfId="0" applyFont="1" applyFill="1" applyBorder="1" applyAlignment="1">
      <alignment horizontal="right" wrapText="1"/>
    </xf>
    <xf numFmtId="0" fontId="5" fillId="0" borderId="0" xfId="0" applyFont="1"/>
    <xf numFmtId="0" fontId="0" fillId="0" borderId="2" xfId="0" applyBorder="1" applyAlignment="1">
      <alignment horizontal="right"/>
    </xf>
    <xf numFmtId="0" fontId="4" fillId="0" borderId="0" xfId="0" applyFont="1" applyAlignment="1">
      <alignment horizontal="center"/>
    </xf>
    <xf numFmtId="1" fontId="4" fillId="0" borderId="0" xfId="0" applyNumberFormat="1" applyFont="1"/>
    <xf numFmtId="0" fontId="4" fillId="0" borderId="0" xfId="0" applyFont="1"/>
    <xf numFmtId="19" fontId="2" fillId="0" borderId="0" xfId="0" applyNumberFormat="1" applyFont="1"/>
    <xf numFmtId="19" fontId="4" fillId="0" borderId="0" xfId="0" applyNumberFormat="1" applyFont="1" applyAlignment="1">
      <alignment horizontal="center" wrapText="1"/>
    </xf>
    <xf numFmtId="19" fontId="4" fillId="2" borderId="0" xfId="0" applyNumberFormat="1" applyFont="1" applyFill="1" applyAlignment="1">
      <alignment horizontal="center" wrapText="1"/>
    </xf>
    <xf numFmtId="1" fontId="4" fillId="3" borderId="6" xfId="0" applyNumberFormat="1" applyFont="1" applyFill="1" applyBorder="1"/>
    <xf numFmtId="0" fontId="8" fillId="0" borderId="2" xfId="0" applyFont="1" applyBorder="1" applyAlignment="1">
      <alignment horizontal="right"/>
    </xf>
    <xf numFmtId="0" fontId="7" fillId="3" borderId="2" xfId="0" applyFont="1" applyFill="1" applyBorder="1" applyAlignment="1">
      <alignment horizontal="left" wrapText="1"/>
    </xf>
    <xf numFmtId="0" fontId="8" fillId="0" borderId="0" xfId="0" applyFont="1"/>
    <xf numFmtId="0" fontId="8" fillId="0" borderId="0" xfId="0" applyFont="1" applyAlignment="1">
      <alignment horizontal="right"/>
    </xf>
    <xf numFmtId="0" fontId="0" fillId="0" borderId="0" xfId="0" applyAlignment="1">
      <alignment horizontal="right"/>
    </xf>
    <xf numFmtId="3" fontId="0" fillId="0" borderId="0" xfId="0" applyNumberFormat="1" applyAlignment="1">
      <alignment horizontal="right"/>
    </xf>
    <xf numFmtId="3" fontId="8" fillId="0" borderId="2" xfId="0" applyNumberFormat="1" applyFont="1" applyBorder="1" applyAlignment="1">
      <alignment horizontal="right"/>
    </xf>
    <xf numFmtId="0" fontId="2" fillId="0" borderId="2" xfId="0" applyFont="1" applyBorder="1"/>
    <xf numFmtId="1" fontId="3" fillId="0" borderId="2" xfId="0" applyNumberFormat="1" applyFont="1" applyBorder="1" applyAlignment="1">
      <alignment horizontal="right"/>
    </xf>
    <xf numFmtId="0" fontId="0" fillId="0" borderId="2" xfId="0" applyBorder="1" applyAlignment="1">
      <alignment horizontal="right"/>
    </xf>
    <xf numFmtId="0" fontId="8" fillId="0" borderId="2" xfId="0" applyFont="1" applyBorder="1" applyAlignment="1">
      <alignment horizontal="right"/>
    </xf>
    <xf numFmtId="0" fontId="8" fillId="0" borderId="2" xfId="0" applyFont="1" applyBorder="1"/>
    <xf numFmtId="3" fontId="8" fillId="0" borderId="2" xfId="0" applyNumberFormat="1" applyFont="1" applyBorder="1" applyAlignment="1">
      <alignment horizontal="right"/>
    </xf>
    <xf numFmtId="0" fontId="5" fillId="0" borderId="0" xfId="0" applyFont="1"/>
    <xf numFmtId="0" fontId="7" fillId="3" borderId="3" xfId="0" applyFont="1" applyFill="1" applyBorder="1" applyAlignment="1">
      <alignment horizontal="center" wrapText="1"/>
    </xf>
    <xf numFmtId="0" fontId="7" fillId="3" borderId="4" xfId="0" applyFont="1" applyFill="1" applyBorder="1" applyAlignment="1">
      <alignment horizontal="center" wrapText="1"/>
    </xf>
    <xf numFmtId="0" fontId="7" fillId="3" borderId="5" xfId="0" applyFont="1" applyFill="1" applyBorder="1" applyAlignment="1">
      <alignment horizontal="center" wrapText="1"/>
    </xf>
    <xf numFmtId="0" fontId="5" fillId="0" borderId="0" xfId="0" applyFont="1"/>
    <xf numFmtId="0" fontId="7" fillId="3" borderId="2" xfId="0" applyFont="1" applyFill="1" applyBorder="1" applyAlignment="1">
      <alignment horizontal="center" wrapText="1"/>
    </xf>
    <xf numFmtId="0" fontId="5" fillId="0" borderId="1" xfId="0" applyFont="1" applyBorder="1"/>
    <xf numFmtId="0" fontId="4" fillId="3" borderId="3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</cellXfs>
  <cellStyles count="1">
    <cellStyle name="Normal" xfId="0" builtinId="0"/>
  </cellStyles>
  <dxfs count="1"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78"/>
  <sheetViews>
    <sheetView tabSelected="1" topLeftCell="A67" zoomScaleNormal="100" workbookViewId="0">
      <selection activeCell="I55" sqref="I55:I60"/>
    </sheetView>
  </sheetViews>
  <sheetFormatPr defaultRowHeight="14.4"/>
  <cols>
    <col min="1" max="1" width="30.6640625" style="6" customWidth="1"/>
    <col min="2" max="2" width="22.44140625" style="6" bestFit="1" customWidth="1"/>
    <col min="3" max="3" width="10.88671875" style="6" customWidth="1"/>
    <col min="4" max="4" width="11.21875" style="6" customWidth="1"/>
    <col min="5" max="5" width="11.5546875" style="6" customWidth="1"/>
    <col min="6" max="6" width="16" style="6" bestFit="1" customWidth="1"/>
    <col min="7" max="7" width="16.109375" style="6" customWidth="1"/>
    <col min="8" max="8" width="11.33203125" style="6" bestFit="1" customWidth="1"/>
    <col min="9" max="9" width="16.109375" style="1" customWidth="1"/>
  </cols>
  <sheetData>
    <row r="1" spans="1:9">
      <c r="I1" s="6"/>
    </row>
    <row r="2" spans="1:9">
      <c r="A2" s="53" t="s">
        <v>0</v>
      </c>
      <c r="B2" s="53"/>
      <c r="C2" s="53"/>
      <c r="D2" s="53"/>
      <c r="E2" s="53"/>
      <c r="F2" s="53"/>
      <c r="G2" s="53"/>
      <c r="H2" s="53"/>
      <c r="I2" s="53"/>
    </row>
    <row r="3" spans="1:9">
      <c r="A3" s="53" t="s">
        <v>16</v>
      </c>
      <c r="B3" s="53"/>
      <c r="C3" s="53"/>
      <c r="D3" s="53"/>
      <c r="E3" s="53"/>
      <c r="F3" s="53"/>
      <c r="G3" s="53"/>
      <c r="H3" s="53"/>
      <c r="I3" s="53"/>
    </row>
    <row r="4" spans="1:9">
      <c r="A4" s="17" t="s">
        <v>1</v>
      </c>
      <c r="B4" s="17" t="s">
        <v>2</v>
      </c>
      <c r="C4" s="17" t="s">
        <v>3</v>
      </c>
      <c r="D4" s="17" t="s">
        <v>5</v>
      </c>
      <c r="E4" s="17" t="s">
        <v>4</v>
      </c>
      <c r="F4" s="17" t="s">
        <v>6</v>
      </c>
      <c r="G4" s="17" t="s">
        <v>7</v>
      </c>
      <c r="H4" s="17" t="s">
        <v>8</v>
      </c>
      <c r="I4" s="17" t="s">
        <v>9</v>
      </c>
    </row>
    <row r="5" spans="1:9">
      <c r="A5" s="19" t="s">
        <v>42</v>
      </c>
      <c r="B5" s="42" t="s">
        <v>26</v>
      </c>
      <c r="C5" s="16">
        <v>145</v>
      </c>
      <c r="D5" s="16">
        <v>130</v>
      </c>
      <c r="E5" s="16">
        <v>170</v>
      </c>
      <c r="F5" s="16">
        <v>154.5</v>
      </c>
      <c r="G5" s="22">
        <v>100</v>
      </c>
      <c r="H5" s="18">
        <f>+G5*(F5-C5)</f>
        <v>950</v>
      </c>
      <c r="I5" s="23" t="s">
        <v>28</v>
      </c>
    </row>
    <row r="6" spans="1:9">
      <c r="A6" s="19" t="s">
        <v>46</v>
      </c>
      <c r="B6" s="42" t="s">
        <v>19</v>
      </c>
      <c r="C6" s="16">
        <v>39</v>
      </c>
      <c r="D6" s="16">
        <v>36</v>
      </c>
      <c r="E6" s="16">
        <v>48</v>
      </c>
      <c r="F6" s="16">
        <v>39.5</v>
      </c>
      <c r="G6" s="22">
        <v>450</v>
      </c>
      <c r="H6" s="43">
        <f t="shared" ref="H6:H10" si="0">+G6*(F6-C6)</f>
        <v>225</v>
      </c>
      <c r="I6" s="23" t="s">
        <v>18</v>
      </c>
    </row>
    <row r="7" spans="1:9">
      <c r="A7" s="19" t="s">
        <v>47</v>
      </c>
      <c r="B7" s="42" t="s">
        <v>19</v>
      </c>
      <c r="C7" s="16">
        <v>44</v>
      </c>
      <c r="D7" s="16">
        <v>40</v>
      </c>
      <c r="E7" s="16">
        <v>52</v>
      </c>
      <c r="F7" s="16">
        <v>47.6</v>
      </c>
      <c r="G7" s="22">
        <v>350</v>
      </c>
      <c r="H7" s="43">
        <f t="shared" si="0"/>
        <v>1260.0000000000005</v>
      </c>
      <c r="I7" s="23" t="s">
        <v>28</v>
      </c>
    </row>
    <row r="8" spans="1:9">
      <c r="A8" s="19" t="s">
        <v>48</v>
      </c>
      <c r="B8" s="42" t="s">
        <v>19</v>
      </c>
      <c r="C8" s="16">
        <v>14</v>
      </c>
      <c r="D8" s="16">
        <v>12.6</v>
      </c>
      <c r="E8" s="16">
        <v>18</v>
      </c>
      <c r="F8" s="16">
        <v>12.6</v>
      </c>
      <c r="G8" s="22">
        <v>1300</v>
      </c>
      <c r="H8" s="43">
        <f t="shared" si="0"/>
        <v>-1820.0000000000005</v>
      </c>
      <c r="I8" s="23" t="s">
        <v>13</v>
      </c>
    </row>
    <row r="9" spans="1:9">
      <c r="A9" s="19" t="s">
        <v>49</v>
      </c>
      <c r="B9" s="42" t="s">
        <v>19</v>
      </c>
      <c r="C9" s="16">
        <v>175</v>
      </c>
      <c r="D9" s="16">
        <v>145</v>
      </c>
      <c r="E9" s="16">
        <v>230</v>
      </c>
      <c r="F9" s="16">
        <v>210</v>
      </c>
      <c r="G9" s="22">
        <v>25</v>
      </c>
      <c r="H9" s="43">
        <f t="shared" si="0"/>
        <v>875</v>
      </c>
      <c r="I9" s="23" t="s">
        <v>28</v>
      </c>
    </row>
    <row r="10" spans="1:9">
      <c r="A10" s="19" t="s">
        <v>50</v>
      </c>
      <c r="B10" s="42" t="s">
        <v>19</v>
      </c>
      <c r="C10" s="16">
        <v>84</v>
      </c>
      <c r="D10" s="16">
        <v>74</v>
      </c>
      <c r="E10" s="16">
        <v>100</v>
      </c>
      <c r="F10" s="16">
        <v>74</v>
      </c>
      <c r="G10" s="22">
        <v>150</v>
      </c>
      <c r="H10" s="43">
        <f t="shared" si="0"/>
        <v>-1500</v>
      </c>
      <c r="I10" s="23" t="s">
        <v>13</v>
      </c>
    </row>
    <row r="11" spans="1:9">
      <c r="A11" s="19" t="s">
        <v>51</v>
      </c>
      <c r="B11" s="42" t="s">
        <v>19</v>
      </c>
      <c r="C11" s="16">
        <v>170</v>
      </c>
      <c r="D11" s="16">
        <v>135</v>
      </c>
      <c r="E11" s="16">
        <v>210</v>
      </c>
      <c r="F11" s="16">
        <v>172</v>
      </c>
      <c r="G11" s="22">
        <v>25</v>
      </c>
      <c r="H11" s="43">
        <f t="shared" ref="H11:H16" si="1">+G11*(F11-C11)</f>
        <v>50</v>
      </c>
      <c r="I11" s="23" t="s">
        <v>18</v>
      </c>
    </row>
    <row r="12" spans="1:9">
      <c r="A12" s="19" t="s">
        <v>52</v>
      </c>
      <c r="B12" s="42" t="s">
        <v>19</v>
      </c>
      <c r="C12" s="16">
        <v>700</v>
      </c>
      <c r="D12" s="16">
        <v>600</v>
      </c>
      <c r="E12" s="16">
        <v>890</v>
      </c>
      <c r="F12" s="16">
        <v>800</v>
      </c>
      <c r="G12" s="22">
        <v>10</v>
      </c>
      <c r="H12" s="43">
        <f t="shared" si="1"/>
        <v>1000</v>
      </c>
      <c r="I12" s="23" t="s">
        <v>28</v>
      </c>
    </row>
    <row r="13" spans="1:9">
      <c r="A13" s="19" t="s">
        <v>53</v>
      </c>
      <c r="B13" s="42" t="s">
        <v>19</v>
      </c>
      <c r="C13" s="16">
        <v>11</v>
      </c>
      <c r="D13" s="16">
        <v>9.9</v>
      </c>
      <c r="E13" s="16">
        <v>14</v>
      </c>
      <c r="F13" s="16">
        <v>11.2</v>
      </c>
      <c r="G13" s="22">
        <v>1375</v>
      </c>
      <c r="H13" s="43">
        <f t="shared" si="1"/>
        <v>274.99999999999903</v>
      </c>
      <c r="I13" s="23" t="s">
        <v>18</v>
      </c>
    </row>
    <row r="14" spans="1:9">
      <c r="A14" s="19" t="s">
        <v>54</v>
      </c>
      <c r="B14" s="42" t="s">
        <v>19</v>
      </c>
      <c r="C14" s="16">
        <v>5.5</v>
      </c>
      <c r="D14" s="16">
        <v>4.5</v>
      </c>
      <c r="E14" s="16">
        <v>8</v>
      </c>
      <c r="F14" s="16">
        <v>6.9</v>
      </c>
      <c r="G14" s="22">
        <v>1600</v>
      </c>
      <c r="H14" s="43">
        <f t="shared" si="1"/>
        <v>2240.0000000000005</v>
      </c>
      <c r="I14" s="23" t="s">
        <v>28</v>
      </c>
    </row>
    <row r="15" spans="1:9">
      <c r="A15" s="19" t="s">
        <v>55</v>
      </c>
      <c r="B15" s="42" t="s">
        <v>19</v>
      </c>
      <c r="C15" s="16">
        <v>470</v>
      </c>
      <c r="D15" s="16">
        <v>390</v>
      </c>
      <c r="E15" s="16">
        <v>650</v>
      </c>
      <c r="F15" s="16">
        <v>440</v>
      </c>
      <c r="G15" s="22">
        <v>15</v>
      </c>
      <c r="H15" s="43">
        <f t="shared" si="1"/>
        <v>-450</v>
      </c>
      <c r="I15" s="23" t="s">
        <v>18</v>
      </c>
    </row>
    <row r="16" spans="1:9">
      <c r="A16" s="19" t="s">
        <v>60</v>
      </c>
      <c r="B16" s="42" t="s">
        <v>19</v>
      </c>
      <c r="C16" s="16">
        <v>150</v>
      </c>
      <c r="D16" s="16">
        <v>135</v>
      </c>
      <c r="E16" s="16">
        <v>180</v>
      </c>
      <c r="F16" s="16">
        <v>155</v>
      </c>
      <c r="G16" s="22">
        <v>75</v>
      </c>
      <c r="H16" s="43">
        <f t="shared" si="1"/>
        <v>375</v>
      </c>
      <c r="I16" s="23" t="s">
        <v>43</v>
      </c>
    </row>
    <row r="17" spans="1:9">
      <c r="A17" s="58" t="s">
        <v>10</v>
      </c>
      <c r="B17" s="58"/>
      <c r="C17" s="58"/>
      <c r="D17" s="58"/>
      <c r="E17" s="58"/>
      <c r="F17" s="58"/>
      <c r="G17" s="58"/>
      <c r="H17" s="21">
        <f>SUM(H5:H16)</f>
        <v>3479.9999999999995</v>
      </c>
      <c r="I17" s="24"/>
    </row>
    <row r="18" spans="1:9">
      <c r="A18" s="28"/>
      <c r="B18" s="28"/>
      <c r="C18" s="28"/>
      <c r="D18" s="28"/>
      <c r="E18" s="28"/>
      <c r="F18" s="28"/>
      <c r="G18" s="28"/>
      <c r="H18" s="29"/>
      <c r="I18" s="30"/>
    </row>
    <row r="19" spans="1:9">
      <c r="A19" s="28"/>
      <c r="C19" s="28"/>
      <c r="D19" s="28"/>
      <c r="E19" s="28"/>
      <c r="F19" s="28"/>
      <c r="G19" s="28"/>
      <c r="H19" s="29"/>
      <c r="I19" s="30"/>
    </row>
    <row r="20" spans="1:9">
      <c r="A20" s="2"/>
      <c r="I20" s="6"/>
    </row>
    <row r="21" spans="1:9">
      <c r="A21" s="53" t="s">
        <v>20</v>
      </c>
      <c r="B21" s="53"/>
      <c r="C21" s="53"/>
      <c r="D21" s="53"/>
      <c r="E21" s="53"/>
      <c r="F21" s="53"/>
      <c r="G21" s="53"/>
      <c r="H21" s="53"/>
      <c r="I21" s="53"/>
    </row>
    <row r="22" spans="1:9">
      <c r="A22" s="17" t="s">
        <v>1</v>
      </c>
      <c r="B22" s="17" t="s">
        <v>2</v>
      </c>
      <c r="C22" s="17" t="s">
        <v>3</v>
      </c>
      <c r="D22" s="17" t="s">
        <v>5</v>
      </c>
      <c r="E22" s="17" t="s">
        <v>4</v>
      </c>
      <c r="F22" s="17" t="s">
        <v>6</v>
      </c>
      <c r="G22" s="17" t="s">
        <v>24</v>
      </c>
      <c r="H22" s="17" t="s">
        <v>8</v>
      </c>
      <c r="I22" s="17" t="s">
        <v>9</v>
      </c>
    </row>
    <row r="23" spans="1:9" ht="14.25" customHeight="1">
      <c r="A23" s="19" t="s">
        <v>44</v>
      </c>
      <c r="B23" s="42" t="s">
        <v>26</v>
      </c>
      <c r="C23" s="20">
        <v>4490</v>
      </c>
      <c r="D23" s="20">
        <v>4450</v>
      </c>
      <c r="E23" s="20">
        <v>4600</v>
      </c>
      <c r="F23" s="20">
        <v>4502</v>
      </c>
      <c r="G23" s="22">
        <f>100000/C23</f>
        <v>22.271714922048996</v>
      </c>
      <c r="H23" s="43">
        <f t="shared" ref="H23:H26" si="2">(F23-C23)*G23</f>
        <v>267.26057906458794</v>
      </c>
      <c r="I23" s="23" t="s">
        <v>18</v>
      </c>
    </row>
    <row r="24" spans="1:9" ht="14.25" customHeight="1">
      <c r="A24" s="19" t="s">
        <v>45</v>
      </c>
      <c r="B24" s="42" t="s">
        <v>19</v>
      </c>
      <c r="C24" s="15">
        <v>5100</v>
      </c>
      <c r="D24" s="16">
        <v>5050</v>
      </c>
      <c r="E24" s="16">
        <v>5200</v>
      </c>
      <c r="F24" s="20">
        <v>5050</v>
      </c>
      <c r="G24" s="22">
        <f t="shared" ref="G24:G26" si="3">100000/C24</f>
        <v>19.607843137254903</v>
      </c>
      <c r="H24" s="43">
        <f t="shared" si="2"/>
        <v>-980.3921568627452</v>
      </c>
      <c r="I24" s="23" t="s">
        <v>13</v>
      </c>
    </row>
    <row r="25" spans="1:9" ht="14.25" customHeight="1">
      <c r="A25" s="19" t="s">
        <v>56</v>
      </c>
      <c r="B25" s="42" t="s">
        <v>19</v>
      </c>
      <c r="C25" s="16">
        <v>186</v>
      </c>
      <c r="D25" s="16">
        <v>184</v>
      </c>
      <c r="E25" s="16">
        <v>192</v>
      </c>
      <c r="F25" s="20">
        <v>188.1</v>
      </c>
      <c r="G25" s="22">
        <f t="shared" si="3"/>
        <v>537.63440860215053</v>
      </c>
      <c r="H25" s="43">
        <f t="shared" si="2"/>
        <v>1129.0322580645131</v>
      </c>
      <c r="I25" s="23" t="s">
        <v>28</v>
      </c>
    </row>
    <row r="26" spans="1:9" ht="14.25" customHeight="1">
      <c r="A26" s="19" t="s">
        <v>57</v>
      </c>
      <c r="B26" s="42" t="s">
        <v>19</v>
      </c>
      <c r="C26" s="16">
        <v>265.5</v>
      </c>
      <c r="D26" s="16">
        <v>262.5</v>
      </c>
      <c r="E26" s="16">
        <v>272</v>
      </c>
      <c r="F26" s="20">
        <v>269.3</v>
      </c>
      <c r="G26" s="22">
        <f t="shared" si="3"/>
        <v>376.64783427495291</v>
      </c>
      <c r="H26" s="43">
        <f t="shared" si="2"/>
        <v>1431.2617702448254</v>
      </c>
      <c r="I26" s="23" t="s">
        <v>28</v>
      </c>
    </row>
    <row r="27" spans="1:9" ht="14.25" customHeight="1">
      <c r="A27" s="19" t="s">
        <v>58</v>
      </c>
      <c r="B27" s="42" t="s">
        <v>19</v>
      </c>
      <c r="C27" s="16">
        <v>5725</v>
      </c>
      <c r="D27" s="16">
        <v>5680</v>
      </c>
      <c r="E27" s="16">
        <v>5840</v>
      </c>
      <c r="F27" s="20">
        <v>5735</v>
      </c>
      <c r="G27" s="22">
        <f t="shared" ref="G27:G28" si="4">100000/C27</f>
        <v>17.467248908296945</v>
      </c>
      <c r="H27" s="43">
        <f t="shared" ref="H27:H28" si="5">(F27-C27)*G27</f>
        <v>174.67248908296943</v>
      </c>
      <c r="I27" s="23" t="s">
        <v>18</v>
      </c>
    </row>
    <row r="28" spans="1:9" ht="14.4" customHeight="1">
      <c r="A28" s="19" t="s">
        <v>59</v>
      </c>
      <c r="B28" s="42" t="s">
        <v>19</v>
      </c>
      <c r="C28" s="16">
        <v>1784</v>
      </c>
      <c r="D28" s="16">
        <v>1768</v>
      </c>
      <c r="E28" s="16">
        <v>1815</v>
      </c>
      <c r="F28" s="20">
        <v>1768</v>
      </c>
      <c r="G28" s="22">
        <f t="shared" si="4"/>
        <v>56.053811659192824</v>
      </c>
      <c r="H28" s="43">
        <f t="shared" si="5"/>
        <v>-896.86098654708519</v>
      </c>
      <c r="I28" s="23" t="s">
        <v>13</v>
      </c>
    </row>
    <row r="29" spans="1:9" ht="13.8" customHeight="1">
      <c r="A29" s="19"/>
      <c r="B29" s="42"/>
      <c r="C29" s="16"/>
      <c r="D29" s="16"/>
      <c r="E29" s="16"/>
      <c r="F29" s="20"/>
      <c r="G29" s="22"/>
      <c r="H29" s="43"/>
      <c r="I29" s="23"/>
    </row>
    <row r="30" spans="1:9" ht="13.8" customHeight="1">
      <c r="A30" s="19"/>
      <c r="B30" s="42"/>
      <c r="C30" s="16"/>
      <c r="D30" s="16"/>
      <c r="E30" s="16"/>
      <c r="F30" s="20"/>
      <c r="G30" s="22"/>
      <c r="H30" s="43"/>
      <c r="I30" s="23"/>
    </row>
    <row r="31" spans="1:9" ht="14.25" customHeight="1">
      <c r="A31" s="19"/>
      <c r="B31" s="42"/>
      <c r="C31" s="16"/>
      <c r="D31" s="16"/>
      <c r="E31" s="16"/>
      <c r="F31" s="20"/>
      <c r="G31" s="22"/>
      <c r="H31" s="18"/>
      <c r="I31" s="23"/>
    </row>
    <row r="32" spans="1:9" ht="14.25" customHeight="1">
      <c r="A32" s="19"/>
      <c r="B32" s="15"/>
      <c r="C32" s="16"/>
      <c r="D32" s="16"/>
      <c r="E32" s="16"/>
      <c r="F32" s="20"/>
      <c r="G32" s="22"/>
      <c r="H32" s="18"/>
      <c r="I32" s="23"/>
    </row>
    <row r="33" spans="1:9">
      <c r="A33" s="58" t="s">
        <v>10</v>
      </c>
      <c r="B33" s="58"/>
      <c r="C33" s="58"/>
      <c r="D33" s="58"/>
      <c r="E33" s="58"/>
      <c r="F33" s="58"/>
      <c r="G33" s="58"/>
      <c r="H33" s="21">
        <f>SUM(H23:H32)</f>
        <v>1124.9739530470656</v>
      </c>
      <c r="I33" s="24"/>
    </row>
    <row r="34" spans="1:9">
      <c r="A34" s="52" t="s">
        <v>14</v>
      </c>
      <c r="B34" s="52"/>
      <c r="C34" s="52"/>
      <c r="I34" s="6"/>
    </row>
    <row r="35" spans="1:9">
      <c r="A35" s="26"/>
      <c r="B35" s="26"/>
      <c r="C35" s="26"/>
      <c r="I35" s="6"/>
    </row>
    <row r="36" spans="1:9">
      <c r="A36" s="26"/>
      <c r="B36" s="48"/>
      <c r="C36" s="26"/>
      <c r="I36" s="6"/>
    </row>
    <row r="37" spans="1:9">
      <c r="I37" s="6"/>
    </row>
    <row r="38" spans="1:9">
      <c r="A38" s="3"/>
      <c r="D38" s="4"/>
      <c r="E38" s="4"/>
      <c r="I38" s="6"/>
    </row>
    <row r="39" spans="1:9">
      <c r="A39" s="9"/>
      <c r="B39" s="10"/>
      <c r="C39" s="10"/>
      <c r="D39" s="10"/>
      <c r="E39" s="10"/>
      <c r="G39" s="7"/>
      <c r="I39" s="6"/>
    </row>
    <row r="40" spans="1:9">
      <c r="A40" s="53" t="s">
        <v>27</v>
      </c>
      <c r="B40" s="53"/>
      <c r="C40" s="53"/>
      <c r="D40" s="53"/>
      <c r="E40" s="53"/>
      <c r="F40" s="53"/>
      <c r="G40" s="11"/>
      <c r="H40" s="31"/>
      <c r="I40" s="6"/>
    </row>
    <row r="41" spans="1:9">
      <c r="A41" s="17" t="s">
        <v>11</v>
      </c>
      <c r="B41" s="17" t="s">
        <v>1</v>
      </c>
      <c r="C41" s="17" t="s">
        <v>2</v>
      </c>
      <c r="D41" s="17" t="s">
        <v>3</v>
      </c>
      <c r="E41" s="17" t="s">
        <v>5</v>
      </c>
      <c r="F41" s="17" t="s">
        <v>4</v>
      </c>
      <c r="G41" s="8"/>
      <c r="H41" s="32"/>
      <c r="I41" s="6"/>
    </row>
    <row r="42" spans="1:9">
      <c r="A42" s="42" t="s">
        <v>25</v>
      </c>
      <c r="B42" s="46" t="s">
        <v>61</v>
      </c>
      <c r="C42" s="46" t="s">
        <v>26</v>
      </c>
      <c r="D42" s="45">
        <v>1345</v>
      </c>
      <c r="E42" s="44">
        <v>1293</v>
      </c>
      <c r="F42" s="47">
        <v>1425</v>
      </c>
      <c r="G42" s="5"/>
      <c r="H42" s="31"/>
      <c r="I42" s="14"/>
    </row>
    <row r="43" spans="1:9">
      <c r="A43" s="42" t="s">
        <v>29</v>
      </c>
      <c r="B43" s="46" t="s">
        <v>62</v>
      </c>
      <c r="C43" s="46" t="s">
        <v>26</v>
      </c>
      <c r="D43" s="45">
        <v>10</v>
      </c>
      <c r="E43" s="44">
        <v>8</v>
      </c>
      <c r="F43" s="47">
        <v>16</v>
      </c>
      <c r="G43" s="5"/>
      <c r="H43" s="31"/>
      <c r="I43" s="14"/>
    </row>
    <row r="44" spans="1:9">
      <c r="A44" s="42" t="s">
        <v>29</v>
      </c>
      <c r="B44" s="46" t="s">
        <v>63</v>
      </c>
      <c r="C44" s="46" t="s">
        <v>30</v>
      </c>
      <c r="D44" s="45">
        <v>53</v>
      </c>
      <c r="E44" s="44">
        <v>68</v>
      </c>
      <c r="F44" s="47">
        <v>15</v>
      </c>
      <c r="G44" s="5"/>
      <c r="H44" s="31"/>
      <c r="I44" s="14"/>
    </row>
    <row r="45" spans="1:9">
      <c r="A45" s="42"/>
      <c r="B45" s="46"/>
      <c r="C45" s="46"/>
      <c r="D45" s="45"/>
      <c r="E45" s="44"/>
      <c r="F45" s="47"/>
      <c r="G45" s="5"/>
      <c r="H45" s="31"/>
      <c r="I45" s="14"/>
    </row>
    <row r="46" spans="1:9">
      <c r="A46" s="42"/>
      <c r="B46" s="46"/>
      <c r="C46" s="46"/>
      <c r="D46" s="45"/>
      <c r="E46" s="44"/>
      <c r="F46" s="47"/>
      <c r="G46" s="5"/>
      <c r="H46" s="31"/>
      <c r="I46" s="14"/>
    </row>
    <row r="47" spans="1:9">
      <c r="A47" s="42"/>
      <c r="B47" s="46"/>
      <c r="C47" s="46"/>
      <c r="D47" s="45"/>
      <c r="E47" s="44"/>
      <c r="F47" s="47"/>
      <c r="G47" s="5"/>
      <c r="H47" s="31"/>
      <c r="I47" s="14"/>
    </row>
    <row r="48" spans="1:9">
      <c r="A48" s="42"/>
      <c r="B48" s="46"/>
      <c r="C48" s="46"/>
      <c r="D48" s="35"/>
      <c r="E48" s="27"/>
      <c r="F48" s="41"/>
      <c r="G48" s="5"/>
      <c r="H48" s="31"/>
      <c r="I48" s="14"/>
    </row>
    <row r="49" spans="1:9">
      <c r="C49" s="37"/>
      <c r="D49" s="38"/>
      <c r="E49" s="39"/>
      <c r="F49" s="40"/>
      <c r="G49" s="5"/>
      <c r="H49" s="31"/>
      <c r="I49" s="14"/>
    </row>
    <row r="50" spans="1:9">
      <c r="A50" s="12"/>
      <c r="C50" s="5"/>
      <c r="D50" s="3"/>
      <c r="E50" s="3"/>
      <c r="F50" s="3"/>
      <c r="G50" s="3"/>
      <c r="H50" s="31"/>
      <c r="I50" s="14"/>
    </row>
    <row r="51" spans="1:9" ht="15" customHeight="1">
      <c r="A51" s="53" t="s">
        <v>21</v>
      </c>
      <c r="B51" s="53"/>
      <c r="C51" s="53"/>
      <c r="D51" s="53"/>
      <c r="E51" s="53"/>
      <c r="F51" s="53"/>
      <c r="G51" s="53"/>
      <c r="H51" s="11"/>
      <c r="I51" s="14"/>
    </row>
    <row r="52" spans="1:9">
      <c r="A52" s="36" t="s">
        <v>23</v>
      </c>
      <c r="B52" s="36" t="s">
        <v>1</v>
      </c>
      <c r="C52" s="36" t="s">
        <v>2</v>
      </c>
      <c r="D52" s="17" t="s">
        <v>3</v>
      </c>
      <c r="E52" s="17" t="s">
        <v>12</v>
      </c>
      <c r="F52" s="17" t="s">
        <v>15</v>
      </c>
      <c r="G52" s="25" t="s">
        <v>9</v>
      </c>
      <c r="H52" s="33"/>
      <c r="I52" s="14"/>
    </row>
    <row r="53" spans="1:9">
      <c r="A53" s="42" t="s">
        <v>25</v>
      </c>
      <c r="B53" s="46" t="s">
        <v>41</v>
      </c>
      <c r="C53" s="46" t="s">
        <v>19</v>
      </c>
      <c r="D53" s="45">
        <v>1298</v>
      </c>
      <c r="E53" s="44">
        <v>1336</v>
      </c>
      <c r="F53" s="18">
        <f>(50000/D53)*(E53-D53)</f>
        <v>1463.7904468412944</v>
      </c>
      <c r="G53" s="16" t="s">
        <v>28</v>
      </c>
    </row>
    <row r="54" spans="1:9">
      <c r="A54" s="42" t="s">
        <v>25</v>
      </c>
      <c r="B54" s="46" t="s">
        <v>61</v>
      </c>
      <c r="C54" s="46" t="s">
        <v>26</v>
      </c>
      <c r="D54" s="45">
        <v>1345</v>
      </c>
      <c r="E54" s="44">
        <v>1380</v>
      </c>
      <c r="F54" s="43">
        <f t="shared" ref="F54:F58" si="6">(50000/D54)*(E54-D54)</f>
        <v>1301.1152416356877</v>
      </c>
      <c r="G54" s="16" t="s">
        <v>28</v>
      </c>
    </row>
    <row r="55" spans="1:9">
      <c r="A55" s="42" t="s">
        <v>25</v>
      </c>
      <c r="B55" s="46" t="s">
        <v>33</v>
      </c>
      <c r="C55" s="46" t="s">
        <v>19</v>
      </c>
      <c r="D55" s="45">
        <v>12100</v>
      </c>
      <c r="E55" s="44">
        <v>11845</v>
      </c>
      <c r="F55" s="43">
        <f t="shared" si="6"/>
        <v>-1053.7190082644627</v>
      </c>
      <c r="G55" s="16" t="s">
        <v>13</v>
      </c>
    </row>
    <row r="56" spans="1:9">
      <c r="A56" s="42" t="s">
        <v>25</v>
      </c>
      <c r="B56" s="46" t="s">
        <v>34</v>
      </c>
      <c r="C56" s="46" t="s">
        <v>19</v>
      </c>
      <c r="D56" s="45">
        <v>334</v>
      </c>
      <c r="E56" s="44">
        <v>328</v>
      </c>
      <c r="F56" s="43">
        <f t="shared" si="6"/>
        <v>-898.20359281437118</v>
      </c>
      <c r="G56" s="16" t="s">
        <v>13</v>
      </c>
    </row>
    <row r="57" spans="1:9">
      <c r="A57" s="42" t="s">
        <v>25</v>
      </c>
      <c r="B57" s="46" t="s">
        <v>38</v>
      </c>
      <c r="C57" s="46" t="s">
        <v>19</v>
      </c>
      <c r="D57" s="45">
        <v>234.5</v>
      </c>
      <c r="E57" s="44">
        <v>230</v>
      </c>
      <c r="F57" s="43">
        <f t="shared" si="6"/>
        <v>-959.48827292110866</v>
      </c>
      <c r="G57" s="16" t="s">
        <v>13</v>
      </c>
    </row>
    <row r="58" spans="1:9">
      <c r="A58" s="42" t="s">
        <v>25</v>
      </c>
      <c r="B58" s="46" t="s">
        <v>35</v>
      </c>
      <c r="C58" s="46" t="s">
        <v>19</v>
      </c>
      <c r="D58" s="45">
        <v>1037</v>
      </c>
      <c r="E58" s="44">
        <v>1037</v>
      </c>
      <c r="F58" s="43">
        <f t="shared" si="6"/>
        <v>0</v>
      </c>
      <c r="G58" s="16" t="s">
        <v>18</v>
      </c>
    </row>
    <row r="59" spans="1:9">
      <c r="A59" s="42" t="s">
        <v>29</v>
      </c>
      <c r="B59" s="46" t="s">
        <v>62</v>
      </c>
      <c r="C59" s="46" t="s">
        <v>26</v>
      </c>
      <c r="D59" s="45">
        <v>10</v>
      </c>
      <c r="E59" s="44">
        <v>12.25</v>
      </c>
      <c r="F59" s="43">
        <f>(1700)*(E59-D59)</f>
        <v>3825</v>
      </c>
      <c r="G59" s="16" t="s">
        <v>28</v>
      </c>
    </row>
    <row r="60" spans="1:9">
      <c r="A60" s="42"/>
      <c r="B60" s="46"/>
      <c r="C60" s="46"/>
      <c r="D60" s="45"/>
      <c r="E60" s="44"/>
      <c r="F60" s="43"/>
      <c r="G60" s="16"/>
    </row>
    <row r="61" spans="1:9">
      <c r="A61" s="42"/>
      <c r="B61" s="46"/>
      <c r="C61" s="46"/>
      <c r="D61" s="45"/>
      <c r="E61" s="44"/>
      <c r="F61" s="43"/>
      <c r="G61" s="16"/>
    </row>
    <row r="62" spans="1:9">
      <c r="A62" s="42"/>
      <c r="B62" s="46"/>
      <c r="C62" s="46"/>
      <c r="D62" s="45"/>
      <c r="E62" s="27"/>
      <c r="F62" s="43"/>
      <c r="G62" s="16"/>
      <c r="I62" s="14"/>
    </row>
    <row r="63" spans="1:9">
      <c r="A63" s="55" t="s">
        <v>10</v>
      </c>
      <c r="B63" s="56"/>
      <c r="C63" s="56"/>
      <c r="D63" s="56"/>
      <c r="E63" s="57"/>
      <c r="F63" s="34">
        <f>SUM(F53:F62)</f>
        <v>3678.4948144770397</v>
      </c>
      <c r="I63" s="14"/>
    </row>
    <row r="64" spans="1:9">
      <c r="A64" s="54" t="s">
        <v>22</v>
      </c>
      <c r="B64" s="52"/>
      <c r="C64" s="52"/>
      <c r="F64" s="13"/>
      <c r="I64" s="14"/>
    </row>
    <row r="65" spans="1:9">
      <c r="F65" s="13"/>
      <c r="I65" s="14"/>
    </row>
    <row r="66" spans="1:9">
      <c r="F66" s="13"/>
      <c r="I66" s="14"/>
    </row>
    <row r="67" spans="1:9">
      <c r="I67" s="14"/>
    </row>
    <row r="68" spans="1:9">
      <c r="I68" s="14"/>
    </row>
    <row r="69" spans="1:9">
      <c r="I69" s="14"/>
    </row>
    <row r="70" spans="1:9" ht="14.4" customHeight="1">
      <c r="A70" s="49" t="s">
        <v>17</v>
      </c>
      <c r="B70" s="50"/>
      <c r="C70" s="50"/>
      <c r="D70" s="50"/>
      <c r="E70" s="50"/>
      <c r="F70" s="50"/>
      <c r="G70" s="51"/>
      <c r="I70" s="14"/>
    </row>
    <row r="71" spans="1:9" ht="14.4" customHeight="1">
      <c r="A71" s="36" t="s">
        <v>11</v>
      </c>
      <c r="B71" s="36" t="s">
        <v>1</v>
      </c>
      <c r="C71" s="36" t="s">
        <v>2</v>
      </c>
      <c r="D71" s="17" t="s">
        <v>3</v>
      </c>
      <c r="E71" s="25" t="s">
        <v>5</v>
      </c>
      <c r="F71" s="25" t="s">
        <v>4</v>
      </c>
      <c r="G71" s="25" t="s">
        <v>18</v>
      </c>
    </row>
    <row r="72" spans="1:9">
      <c r="A72" s="42" t="s">
        <v>25</v>
      </c>
      <c r="B72" s="46" t="s">
        <v>31</v>
      </c>
      <c r="C72" s="46" t="s">
        <v>19</v>
      </c>
      <c r="D72" s="45">
        <v>4748</v>
      </c>
      <c r="E72" s="44">
        <v>4599</v>
      </c>
      <c r="F72" s="47">
        <v>4970</v>
      </c>
    </row>
    <row r="73" spans="1:9">
      <c r="A73" s="42" t="s">
        <v>25</v>
      </c>
      <c r="B73" s="46" t="s">
        <v>36</v>
      </c>
      <c r="C73" s="46" t="s">
        <v>19</v>
      </c>
      <c r="D73" s="45">
        <v>7910</v>
      </c>
      <c r="E73" s="44">
        <v>7675</v>
      </c>
      <c r="F73" s="47">
        <v>8300</v>
      </c>
    </row>
    <row r="74" spans="1:9">
      <c r="A74" s="42" t="s">
        <v>25</v>
      </c>
      <c r="B74" s="46" t="s">
        <v>37</v>
      </c>
      <c r="C74" s="46" t="s">
        <v>19</v>
      </c>
      <c r="D74" s="45">
        <v>894</v>
      </c>
      <c r="E74" s="44">
        <v>868</v>
      </c>
      <c r="F74" s="47">
        <v>930</v>
      </c>
    </row>
    <row r="75" spans="1:9">
      <c r="A75" s="42" t="s">
        <v>25</v>
      </c>
      <c r="B75" s="46" t="s">
        <v>39</v>
      </c>
      <c r="C75" s="46" t="s">
        <v>19</v>
      </c>
      <c r="D75" s="45">
        <v>1868</v>
      </c>
      <c r="E75" s="44">
        <v>1790</v>
      </c>
      <c r="F75" s="47">
        <v>1980</v>
      </c>
    </row>
    <row r="76" spans="1:9">
      <c r="A76" s="42" t="s">
        <v>25</v>
      </c>
      <c r="B76" s="46" t="s">
        <v>40</v>
      </c>
      <c r="C76" s="46" t="s">
        <v>19</v>
      </c>
      <c r="D76" s="45">
        <v>487.6</v>
      </c>
      <c r="E76" s="44">
        <v>470</v>
      </c>
      <c r="F76" s="47">
        <v>514</v>
      </c>
    </row>
    <row r="77" spans="1:9">
      <c r="A77" s="42" t="s">
        <v>29</v>
      </c>
      <c r="B77" s="46" t="s">
        <v>32</v>
      </c>
      <c r="C77" s="46" t="s">
        <v>30</v>
      </c>
      <c r="D77" s="45">
        <v>17</v>
      </c>
      <c r="E77" s="44">
        <v>25</v>
      </c>
      <c r="F77" s="47">
        <v>4</v>
      </c>
    </row>
    <row r="78" spans="1:9">
      <c r="A78" s="42" t="s">
        <v>29</v>
      </c>
      <c r="B78" s="46" t="s">
        <v>63</v>
      </c>
      <c r="C78" s="46" t="s">
        <v>30</v>
      </c>
      <c r="D78" s="45">
        <v>53</v>
      </c>
      <c r="E78" s="44">
        <v>68</v>
      </c>
      <c r="F78" s="47">
        <v>15</v>
      </c>
    </row>
  </sheetData>
  <mergeCells count="11">
    <mergeCell ref="A17:G17"/>
    <mergeCell ref="A2:I2"/>
    <mergeCell ref="A21:I21"/>
    <mergeCell ref="A3:I3"/>
    <mergeCell ref="A33:G33"/>
    <mergeCell ref="A70:G70"/>
    <mergeCell ref="A34:C34"/>
    <mergeCell ref="A51:G51"/>
    <mergeCell ref="A64:C64"/>
    <mergeCell ref="A40:F40"/>
    <mergeCell ref="A63:E63"/>
  </mergeCells>
  <phoneticPr fontId="0" type="noConversion"/>
  <conditionalFormatting sqref="F63">
    <cfRule type="cellIs" dxfId="0" priority="4" stopIfTrue="1" operator="lessThanOrEqual">
      <formula>0</formula>
    </cfRule>
  </conditionalFormatting>
  <pageMargins left="0.75" right="0.75" top="1" bottom="1" header="0.5" footer="0.5"/>
  <pageSetup paperSize="9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Acer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Valued Acer Customer</dc:creator>
  <cp:lastModifiedBy>Virendra</cp:lastModifiedBy>
  <dcterms:created xsi:type="dcterms:W3CDTF">2011-10-03T11:31:59Z</dcterms:created>
  <dcterms:modified xsi:type="dcterms:W3CDTF">2024-12-17T10:10:37Z</dcterms:modified>
</cp:coreProperties>
</file>