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"/>
  <c r="F55"/>
  <c r="F56"/>
  <c r="H15"/>
  <c r="H12"/>
  <c r="H14"/>
  <c r="H10"/>
  <c r="H11"/>
  <c r="H13"/>
  <c r="H6"/>
  <c r="H7"/>
  <c r="H8"/>
  <c r="H9"/>
  <c r="H5"/>
  <c r="G26" l="1"/>
  <c r="H26" s="1"/>
  <c r="F53"/>
  <c r="G23" l="1"/>
  <c r="H23" s="1"/>
  <c r="G24"/>
  <c r="H24" s="1"/>
  <c r="G25"/>
  <c r="H25" s="1"/>
  <c r="H33" l="1"/>
  <c r="H17"/>
  <c r="F59" l="1"/>
</calcChain>
</file>

<file path=xl/sharedStrings.xml><?xml version="1.0" encoding="utf-8"?>
<sst xmlns="http://schemas.openxmlformats.org/spreadsheetml/2006/main" count="138" uniqueCount="61">
  <si>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</si>
  <si>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</si>
  <si>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</si>
  <si>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</si>
  <si>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</si>
  <si>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</si>
  <si>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</si>
  <si>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</si>
  <si>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</si>
  <si>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</si>
  <si>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</si>
  <si>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</si>
  <si>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</si>
  <si>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</si>
  <si>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</si>
  <si>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</si>
  <si>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</si>
  <si>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</si>
  <si>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</si>
  <si>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</si>
  <si>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</si>
  <si>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</si>
  <si>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</si>
  <si>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</si>
  <si>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</si>
  <si>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</si>
  <si>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</si>
  <si>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</si>
  <si>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</si>
  <si>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JYOTHYLAB</t>
  </si>
  <si>
    <t>OPTION STRATEGY</t>
  </si>
  <si>
    <t>SELL</t>
  </si>
  <si>
    <t>FEDERALBANK</t>
  </si>
  <si>
    <t>NATIOANALUM</t>
  </si>
  <si>
    <t>INDIGO</t>
  </si>
  <si>
    <t>METROBRANDS</t>
  </si>
  <si>
    <t>LTTS</t>
  </si>
  <si>
    <t>HDFCAMC</t>
  </si>
  <si>
    <t>SENSEX 81600 CALL</t>
  </si>
  <si>
    <t>DALBHARAT</t>
  </si>
  <si>
    <t>JKCEMENT</t>
  </si>
  <si>
    <t>TORNTPHARMA</t>
  </si>
  <si>
    <t>JIOFIN</t>
  </si>
  <si>
    <t>TITAGARH</t>
  </si>
  <si>
    <t>SYRMA</t>
  </si>
  <si>
    <t>COFORGE 9100 CALL</t>
  </si>
  <si>
    <t>BSE 5700 CALL</t>
  </si>
  <si>
    <t>WIPRO 315 CALL</t>
  </si>
  <si>
    <t>KFINTECH</t>
  </si>
  <si>
    <t>CENTURYPLY</t>
  </si>
  <si>
    <t>HAL 4700 CALL</t>
  </si>
  <si>
    <t>HCLTECH 1940CALL</t>
  </si>
  <si>
    <t>ADANIPORT 1240 CALL</t>
  </si>
  <si>
    <t>NIFTY 24600 PUT</t>
  </si>
  <si>
    <t>BIOCON 360 PUT</t>
  </si>
  <si>
    <t>MUTHOOTFIN 2100 CALL</t>
  </si>
  <si>
    <t>NIFTY 24550 PUT - EXPIRY TRADE</t>
  </si>
  <si>
    <t>PRUALPHA RECOMM</t>
  </si>
  <si>
    <t>4891-5015</t>
  </si>
  <si>
    <t>PFC BEAR CALL OPTION; SIMULTANEOUSLY SELL 510 CALL AT 12.70 N BUY 520 CALL AT 8.20</t>
  </si>
  <si>
    <t>CLOSE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</si>
</sst>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left" wrapText="1"/>
    </xf>
    <xf numFmtId="0" fontId="8" fillId="0" borderId="0" xfId="0" applyFont="1"/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5"/>
  <sheetViews>
    <sheetView tabSelected="1" topLeftCell="A58" zoomScaleNormal="100" workbookViewId="0">
      <selection activeCell="J56" sqref="J56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2" t="s">
        <v>0</v>
      </c>
      <c r="B2" s="52"/>
      <c r="C2" s="52"/>
      <c r="D2" s="52"/>
      <c r="E2" s="52"/>
      <c r="F2" s="52"/>
      <c r="G2" s="52"/>
      <c r="H2" s="52"/>
      <c r="I2" s="52"/>
    </row>
    <row r="3" spans="1:9">
      <c r="A3" s="52" t="s">
        <v>16</v>
      </c>
      <c r="B3" s="52"/>
      <c r="C3" s="52"/>
      <c r="D3" s="52"/>
      <c r="E3" s="52"/>
      <c r="F3" s="52"/>
      <c r="G3" s="52"/>
      <c r="H3" s="52"/>
      <c r="I3" s="52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45</v>
      </c>
      <c r="B5" s="42" t="s">
        <v>26</v>
      </c>
      <c r="C5" s="16">
        <v>195</v>
      </c>
      <c r="D5" s="16">
        <v>175</v>
      </c>
      <c r="E5" s="16">
        <v>230</v>
      </c>
      <c r="F5" s="16">
        <v>217.5</v>
      </c>
      <c r="G5" s="22">
        <v>75</v>
      </c>
      <c r="H5" s="18">
        <f>+G5*(F5-C5)</f>
        <v>1687.5</v>
      </c>
      <c r="I5" s="23" t="s">
        <v>28</v>
      </c>
    </row>
    <row r="6" spans="1:9">
      <c r="A6" s="19" t="s">
        <v>46</v>
      </c>
      <c r="B6" s="42" t="s">
        <v>19</v>
      </c>
      <c r="C6" s="16">
        <v>190</v>
      </c>
      <c r="D6" s="16">
        <v>179</v>
      </c>
      <c r="E6" s="16">
        <v>215</v>
      </c>
      <c r="F6" s="16">
        <v>179</v>
      </c>
      <c r="G6" s="22">
        <v>125</v>
      </c>
      <c r="H6" s="43">
        <f t="shared" ref="H6:H11" si="0">+G6*(F6-C6)</f>
        <v>-1375</v>
      </c>
      <c r="I6" s="23" t="s">
        <v>13</v>
      </c>
    </row>
    <row r="7" spans="1:9">
      <c r="A7" s="19" t="s">
        <v>47</v>
      </c>
      <c r="B7" s="42" t="s">
        <v>19</v>
      </c>
      <c r="C7" s="16">
        <v>4.5999999999999996</v>
      </c>
      <c r="D7" s="16">
        <v>3.9</v>
      </c>
      <c r="E7" s="16">
        <v>7</v>
      </c>
      <c r="F7" s="16">
        <v>5.6</v>
      </c>
      <c r="G7" s="22">
        <v>3000</v>
      </c>
      <c r="H7" s="43">
        <f t="shared" si="0"/>
        <v>3000</v>
      </c>
      <c r="I7" s="23" t="s">
        <v>28</v>
      </c>
    </row>
    <row r="8" spans="1:9">
      <c r="A8" s="19" t="s">
        <v>50</v>
      </c>
      <c r="B8" s="42" t="s">
        <v>19</v>
      </c>
      <c r="C8" s="16">
        <v>104</v>
      </c>
      <c r="D8" s="16">
        <v>94</v>
      </c>
      <c r="E8" s="16">
        <v>125</v>
      </c>
      <c r="F8" s="16">
        <v>94</v>
      </c>
      <c r="G8" s="22">
        <v>150</v>
      </c>
      <c r="H8" s="43">
        <f t="shared" si="0"/>
        <v>-1500</v>
      </c>
      <c r="I8" s="23" t="s">
        <v>13</v>
      </c>
    </row>
    <row r="9" spans="1:9">
      <c r="A9" s="19" t="s">
        <v>51</v>
      </c>
      <c r="B9" s="42" t="s">
        <v>19</v>
      </c>
      <c r="C9" s="16">
        <v>34</v>
      </c>
      <c r="D9" s="16">
        <v>30</v>
      </c>
      <c r="E9" s="16">
        <v>42</v>
      </c>
      <c r="F9" s="16">
        <v>30</v>
      </c>
      <c r="G9" s="22">
        <v>350</v>
      </c>
      <c r="H9" s="43">
        <f t="shared" si="0"/>
        <v>-1400</v>
      </c>
      <c r="I9" s="23" t="s">
        <v>13</v>
      </c>
    </row>
    <row r="10" spans="1:9">
      <c r="A10" s="19" t="s">
        <v>52</v>
      </c>
      <c r="B10" s="42" t="s">
        <v>19</v>
      </c>
      <c r="C10" s="16">
        <v>37</v>
      </c>
      <c r="D10" s="16">
        <v>33</v>
      </c>
      <c r="E10" s="16">
        <v>46</v>
      </c>
      <c r="F10" s="16">
        <v>44</v>
      </c>
      <c r="G10" s="22">
        <v>400</v>
      </c>
      <c r="H10" s="43">
        <f t="shared" si="0"/>
        <v>2800</v>
      </c>
      <c r="I10" s="23" t="s">
        <v>28</v>
      </c>
    </row>
    <row r="11" spans="1:9">
      <c r="A11" s="19" t="s">
        <v>53</v>
      </c>
      <c r="B11" s="42" t="s">
        <v>19</v>
      </c>
      <c r="C11" s="16">
        <v>50</v>
      </c>
      <c r="D11" s="16">
        <v>20</v>
      </c>
      <c r="E11" s="16">
        <v>100</v>
      </c>
      <c r="F11" s="16">
        <v>71</v>
      </c>
      <c r="G11" s="22">
        <v>25</v>
      </c>
      <c r="H11" s="43">
        <f t="shared" si="0"/>
        <v>525</v>
      </c>
      <c r="I11" s="23" t="s">
        <v>28</v>
      </c>
    </row>
    <row r="12" spans="1:9">
      <c r="A12" s="19" t="s">
        <v>38</v>
      </c>
      <c r="B12" s="42" t="s">
        <v>31</v>
      </c>
      <c r="C12" s="16">
        <v>275</v>
      </c>
      <c r="D12" s="16">
        <v>370</v>
      </c>
      <c r="E12" s="16">
        <v>100</v>
      </c>
      <c r="F12" s="16">
        <v>200</v>
      </c>
      <c r="G12" s="22">
        <v>10</v>
      </c>
      <c r="H12" s="43">
        <f>+G12*(C12-F12)</f>
        <v>750</v>
      </c>
      <c r="I12" s="23" t="s">
        <v>28</v>
      </c>
    </row>
    <row r="13" spans="1:9">
      <c r="A13" s="19" t="s">
        <v>54</v>
      </c>
      <c r="B13" s="42" t="s">
        <v>19</v>
      </c>
      <c r="C13" s="16">
        <v>7.5</v>
      </c>
      <c r="D13" s="16">
        <v>6.7</v>
      </c>
      <c r="E13" s="16">
        <v>10</v>
      </c>
      <c r="F13" s="16">
        <v>7.6</v>
      </c>
      <c r="G13" s="22">
        <v>2500</v>
      </c>
      <c r="H13" s="43">
        <f t="shared" ref="H13:H15" si="1">+G13*(F13-C13)</f>
        <v>249.99999999999912</v>
      </c>
      <c r="I13" s="23" t="s">
        <v>18</v>
      </c>
    </row>
    <row r="14" spans="1:9">
      <c r="A14" s="19" t="s">
        <v>55</v>
      </c>
      <c r="B14" s="42" t="s">
        <v>19</v>
      </c>
      <c r="C14" s="16">
        <v>36</v>
      </c>
      <c r="D14" s="16">
        <v>32</v>
      </c>
      <c r="E14" s="16">
        <v>46</v>
      </c>
      <c r="F14" s="16">
        <v>41.8</v>
      </c>
      <c r="G14" s="22">
        <v>275</v>
      </c>
      <c r="H14" s="43">
        <f t="shared" si="1"/>
        <v>1594.9999999999993</v>
      </c>
      <c r="I14" s="23" t="s">
        <v>28</v>
      </c>
    </row>
    <row r="15" spans="1:9">
      <c r="A15" s="19" t="s">
        <v>56</v>
      </c>
      <c r="B15" s="42" t="s">
        <v>19</v>
      </c>
      <c r="C15" s="16">
        <v>5</v>
      </c>
      <c r="D15" s="16">
        <v>0.05</v>
      </c>
      <c r="E15" s="16">
        <v>25</v>
      </c>
      <c r="F15" s="16">
        <v>1.25</v>
      </c>
      <c r="G15" s="22">
        <v>25</v>
      </c>
      <c r="H15" s="43">
        <f t="shared" si="1"/>
        <v>-93.75</v>
      </c>
      <c r="I15" s="23" t="s">
        <v>60</v>
      </c>
    </row>
    <row r="16" spans="1:9">
      <c r="A16" s="19"/>
      <c r="B16" s="42"/>
      <c r="C16" s="16"/>
      <c r="D16" s="16"/>
      <c r="E16" s="16"/>
      <c r="F16" s="16"/>
      <c r="G16" s="22"/>
      <c r="H16" s="43"/>
      <c r="I16" s="23"/>
    </row>
    <row r="17" spans="1:9">
      <c r="A17" s="57" t="s">
        <v>10</v>
      </c>
      <c r="B17" s="57"/>
      <c r="C17" s="57"/>
      <c r="D17" s="57"/>
      <c r="E17" s="57"/>
      <c r="F17" s="57"/>
      <c r="G17" s="57"/>
      <c r="H17" s="21">
        <f>SUM(H5:H16)</f>
        <v>6238.7499999999982</v>
      </c>
      <c r="I17" s="24"/>
    </row>
    <row r="18" spans="1:9">
      <c r="A18" s="28"/>
      <c r="B18" s="28"/>
      <c r="C18" s="28"/>
      <c r="D18" s="28"/>
      <c r="E18" s="28"/>
      <c r="F18" s="28"/>
      <c r="G18" s="28"/>
      <c r="H18" s="29"/>
      <c r="I18" s="30"/>
    </row>
    <row r="19" spans="1:9">
      <c r="A19" s="28"/>
      <c r="C19" s="28"/>
      <c r="D19" s="28"/>
      <c r="E19" s="28"/>
      <c r="F19" s="28"/>
      <c r="G19" s="28"/>
      <c r="H19" s="29"/>
      <c r="I19" s="30"/>
    </row>
    <row r="20" spans="1:9">
      <c r="A20" s="2"/>
      <c r="I20" s="6"/>
    </row>
    <row r="21" spans="1:9">
      <c r="A21" s="52" t="s">
        <v>20</v>
      </c>
      <c r="B21" s="52"/>
      <c r="C21" s="52"/>
      <c r="D21" s="52"/>
      <c r="E21" s="52"/>
      <c r="F21" s="52"/>
      <c r="G21" s="52"/>
      <c r="H21" s="52"/>
      <c r="I21" s="52"/>
    </row>
    <row r="22" spans="1:9">
      <c r="A22" s="17" t="s">
        <v>1</v>
      </c>
      <c r="B22" s="17" t="s">
        <v>2</v>
      </c>
      <c r="C22" s="17" t="s">
        <v>3</v>
      </c>
      <c r="D22" s="17" t="s">
        <v>5</v>
      </c>
      <c r="E22" s="17" t="s">
        <v>4</v>
      </c>
      <c r="F22" s="17" t="s">
        <v>6</v>
      </c>
      <c r="G22" s="17" t="s">
        <v>24</v>
      </c>
      <c r="H22" s="17" t="s">
        <v>8</v>
      </c>
      <c r="I22" s="17" t="s">
        <v>9</v>
      </c>
    </row>
    <row r="23" spans="1:9" ht="14.25" customHeight="1">
      <c r="A23" s="19" t="s">
        <v>43</v>
      </c>
      <c r="B23" s="42" t="s">
        <v>26</v>
      </c>
      <c r="C23" s="20">
        <v>1354</v>
      </c>
      <c r="D23" s="20">
        <v>1340</v>
      </c>
      <c r="E23" s="20">
        <v>1380</v>
      </c>
      <c r="F23" s="20">
        <v>1340</v>
      </c>
      <c r="G23" s="22">
        <f>100000/C23</f>
        <v>73.85524372230428</v>
      </c>
      <c r="H23" s="18">
        <f t="shared" ref="H23:H26" si="2">(F23-C23)*G23</f>
        <v>-1033.9734121122599</v>
      </c>
      <c r="I23" s="23" t="s">
        <v>13</v>
      </c>
    </row>
    <row r="24" spans="1:9" ht="14.25" customHeight="1">
      <c r="A24" s="19" t="s">
        <v>44</v>
      </c>
      <c r="B24" s="42" t="s">
        <v>19</v>
      </c>
      <c r="C24" s="15">
        <v>603</v>
      </c>
      <c r="D24" s="16">
        <v>597</v>
      </c>
      <c r="E24" s="16">
        <v>615</v>
      </c>
      <c r="F24" s="20">
        <v>614</v>
      </c>
      <c r="G24" s="22">
        <f t="shared" ref="G24:G26" si="3">100000/C24</f>
        <v>165.8374792703151</v>
      </c>
      <c r="H24" s="43">
        <f t="shared" si="2"/>
        <v>1824.2122719734662</v>
      </c>
      <c r="I24" s="23" t="s">
        <v>28</v>
      </c>
    </row>
    <row r="25" spans="1:9" ht="14.25" customHeight="1">
      <c r="A25" s="19" t="s">
        <v>48</v>
      </c>
      <c r="B25" s="42" t="s">
        <v>19</v>
      </c>
      <c r="C25" s="16">
        <v>1272</v>
      </c>
      <c r="D25" s="16">
        <v>1260</v>
      </c>
      <c r="E25" s="16">
        <v>1296</v>
      </c>
      <c r="F25" s="20">
        <v>1260</v>
      </c>
      <c r="G25" s="22">
        <f t="shared" si="3"/>
        <v>78.616352201257868</v>
      </c>
      <c r="H25" s="43">
        <f t="shared" si="2"/>
        <v>-943.39622641509436</v>
      </c>
      <c r="I25" s="23" t="s">
        <v>13</v>
      </c>
    </row>
    <row r="26" spans="1:9" ht="14.25" customHeight="1">
      <c r="A26" s="19" t="s">
        <v>49</v>
      </c>
      <c r="B26" s="42" t="s">
        <v>19</v>
      </c>
      <c r="C26" s="16">
        <v>860</v>
      </c>
      <c r="D26" s="16">
        <v>850</v>
      </c>
      <c r="E26" s="16">
        <v>880</v>
      </c>
      <c r="F26" s="20">
        <v>876</v>
      </c>
      <c r="G26" s="22">
        <f t="shared" si="3"/>
        <v>116.27906976744185</v>
      </c>
      <c r="H26" s="43">
        <f t="shared" si="2"/>
        <v>1860.4651162790697</v>
      </c>
      <c r="I26" s="23" t="s">
        <v>28</v>
      </c>
    </row>
    <row r="27" spans="1:9" ht="14.25" customHeight="1">
      <c r="A27" s="19"/>
      <c r="B27" s="42"/>
      <c r="C27" s="16"/>
      <c r="D27" s="16"/>
      <c r="E27" s="16"/>
      <c r="F27" s="20"/>
      <c r="G27" s="22"/>
      <c r="H27" s="43"/>
      <c r="I27" s="23"/>
    </row>
    <row r="28" spans="1:9" ht="14.4" customHeight="1">
      <c r="A28" s="19"/>
      <c r="B28" s="42"/>
      <c r="C28" s="16"/>
      <c r="D28" s="16"/>
      <c r="E28" s="16"/>
      <c r="F28" s="20"/>
      <c r="G28" s="22"/>
      <c r="H28" s="43"/>
      <c r="I28" s="23"/>
    </row>
    <row r="29" spans="1:9" ht="13.8" customHeight="1">
      <c r="A29" s="19"/>
      <c r="B29" s="42"/>
      <c r="C29" s="16"/>
      <c r="D29" s="16"/>
      <c r="E29" s="16"/>
      <c r="F29" s="20"/>
      <c r="G29" s="22"/>
      <c r="H29" s="43"/>
      <c r="I29" s="23"/>
    </row>
    <row r="30" spans="1:9" ht="13.8" customHeight="1">
      <c r="A30" s="19"/>
      <c r="B30" s="42"/>
      <c r="C30" s="16"/>
      <c r="D30" s="16"/>
      <c r="E30" s="16"/>
      <c r="F30" s="20"/>
      <c r="G30" s="22"/>
      <c r="H30" s="43"/>
      <c r="I30" s="23"/>
    </row>
    <row r="31" spans="1:9" ht="14.25" customHeight="1">
      <c r="A31" s="19"/>
      <c r="B31" s="42"/>
      <c r="C31" s="16"/>
      <c r="D31" s="16"/>
      <c r="E31" s="16"/>
      <c r="F31" s="20"/>
      <c r="G31" s="22"/>
      <c r="H31" s="18"/>
      <c r="I31" s="23"/>
    </row>
    <row r="32" spans="1:9" ht="14.25" customHeight="1">
      <c r="A32" s="19"/>
      <c r="B32" s="15"/>
      <c r="C32" s="16"/>
      <c r="D32" s="16"/>
      <c r="E32" s="16"/>
      <c r="F32" s="20"/>
      <c r="G32" s="22"/>
      <c r="H32" s="18"/>
      <c r="I32" s="23"/>
    </row>
    <row r="33" spans="1:9">
      <c r="A33" s="57" t="s">
        <v>10</v>
      </c>
      <c r="B33" s="57"/>
      <c r="C33" s="57"/>
      <c r="D33" s="57"/>
      <c r="E33" s="57"/>
      <c r="F33" s="57"/>
      <c r="G33" s="57"/>
      <c r="H33" s="21">
        <f>SUM(H23:H32)</f>
        <v>1707.3077497251816</v>
      </c>
      <c r="I33" s="24"/>
    </row>
    <row r="34" spans="1:9">
      <c r="A34" s="51" t="s">
        <v>14</v>
      </c>
      <c r="B34" s="51"/>
      <c r="C34" s="51"/>
      <c r="I34" s="6"/>
    </row>
    <row r="35" spans="1:9">
      <c r="A35" s="26"/>
      <c r="B35" s="26"/>
      <c r="C35" s="26"/>
      <c r="I35" s="6"/>
    </row>
    <row r="36" spans="1:9">
      <c r="A36" s="26"/>
      <c r="B36" s="26"/>
      <c r="C36" s="26"/>
      <c r="I36" s="6"/>
    </row>
    <row r="37" spans="1:9">
      <c r="I37" s="6"/>
    </row>
    <row r="38" spans="1:9">
      <c r="A38" s="3"/>
      <c r="D38" s="4"/>
      <c r="E38" s="4"/>
      <c r="I38" s="6"/>
    </row>
    <row r="39" spans="1:9">
      <c r="A39" s="9"/>
      <c r="B39" s="10"/>
      <c r="C39" s="10"/>
      <c r="D39" s="10"/>
      <c r="E39" s="10"/>
      <c r="G39" s="7"/>
      <c r="I39" s="6"/>
    </row>
    <row r="40" spans="1:9">
      <c r="A40" s="52" t="s">
        <v>27</v>
      </c>
      <c r="B40" s="52"/>
      <c r="C40" s="52"/>
      <c r="D40" s="52"/>
      <c r="E40" s="52"/>
      <c r="F40" s="52"/>
      <c r="G40" s="11"/>
      <c r="H40" s="31"/>
      <c r="I40" s="6"/>
    </row>
    <row r="41" spans="1:9">
      <c r="A41" s="17" t="s">
        <v>11</v>
      </c>
      <c r="B41" s="17" t="s">
        <v>1</v>
      </c>
      <c r="C41" s="17" t="s">
        <v>2</v>
      </c>
      <c r="D41" s="17" t="s">
        <v>3</v>
      </c>
      <c r="E41" s="17" t="s">
        <v>5</v>
      </c>
      <c r="F41" s="17" t="s">
        <v>4</v>
      </c>
      <c r="G41" s="8"/>
      <c r="H41" s="32"/>
      <c r="I41" s="6"/>
    </row>
    <row r="42" spans="1:9">
      <c r="A42" s="42" t="s">
        <v>57</v>
      </c>
      <c r="B42" s="46" t="s">
        <v>37</v>
      </c>
      <c r="C42" s="46" t="s">
        <v>26</v>
      </c>
      <c r="D42" s="45">
        <v>4550</v>
      </c>
      <c r="E42" s="44">
        <v>4240</v>
      </c>
      <c r="F42" s="47" t="s">
        <v>58</v>
      </c>
      <c r="G42" s="5"/>
      <c r="H42" s="31"/>
      <c r="I42" s="14"/>
    </row>
    <row r="43" spans="1:9">
      <c r="A43" s="42" t="s">
        <v>30</v>
      </c>
      <c r="B43" s="46" t="s">
        <v>59</v>
      </c>
      <c r="C43" s="46" t="s">
        <v>31</v>
      </c>
      <c r="D43" s="45">
        <v>4.5999999999999996</v>
      </c>
      <c r="E43" s="44">
        <v>6.2</v>
      </c>
      <c r="F43" s="47">
        <v>1.5</v>
      </c>
      <c r="G43" s="5"/>
      <c r="H43" s="31"/>
      <c r="I43" s="14"/>
    </row>
    <row r="44" spans="1:9">
      <c r="A44" s="42"/>
      <c r="B44" s="46"/>
      <c r="C44" s="46"/>
      <c r="D44" s="45"/>
      <c r="E44" s="44"/>
      <c r="F44" s="47"/>
      <c r="G44" s="5"/>
      <c r="H44" s="31"/>
      <c r="I44" s="14"/>
    </row>
    <row r="45" spans="1:9">
      <c r="A45" s="42"/>
      <c r="B45" s="46"/>
      <c r="C45" s="46"/>
      <c r="D45" s="45"/>
      <c r="E45" s="44"/>
      <c r="F45" s="47"/>
      <c r="G45" s="5"/>
      <c r="H45" s="31"/>
      <c r="I45" s="14"/>
    </row>
    <row r="46" spans="1:9">
      <c r="A46" s="42"/>
      <c r="B46" s="46"/>
      <c r="C46" s="46"/>
      <c r="D46" s="45"/>
      <c r="E46" s="44"/>
      <c r="F46" s="47"/>
      <c r="G46" s="5"/>
      <c r="H46" s="31"/>
      <c r="I46" s="14"/>
    </row>
    <row r="47" spans="1:9">
      <c r="A47" s="42"/>
      <c r="B47" s="46"/>
      <c r="C47" s="46"/>
      <c r="D47" s="45"/>
      <c r="E47" s="44"/>
      <c r="F47" s="47"/>
      <c r="G47" s="5"/>
      <c r="H47" s="31"/>
      <c r="I47" s="14"/>
    </row>
    <row r="48" spans="1:9">
      <c r="A48" s="42"/>
      <c r="B48" s="46"/>
      <c r="C48" s="46"/>
      <c r="D48" s="35"/>
      <c r="E48" s="27"/>
      <c r="F48" s="41"/>
      <c r="G48" s="5"/>
      <c r="H48" s="31"/>
      <c r="I48" s="14"/>
    </row>
    <row r="49" spans="1:9">
      <c r="C49" s="37"/>
      <c r="D49" s="38"/>
      <c r="E49" s="39"/>
      <c r="F49" s="40"/>
      <c r="G49" s="5"/>
      <c r="H49" s="31"/>
      <c r="I49" s="14"/>
    </row>
    <row r="50" spans="1:9">
      <c r="A50" s="12"/>
      <c r="C50" s="5"/>
      <c r="D50" s="3"/>
      <c r="E50" s="3"/>
      <c r="F50" s="3"/>
      <c r="G50" s="3"/>
      <c r="H50" s="31"/>
      <c r="I50" s="14"/>
    </row>
    <row r="51" spans="1:9" ht="15" customHeight="1">
      <c r="A51" s="52" t="s">
        <v>21</v>
      </c>
      <c r="B51" s="52"/>
      <c r="C51" s="52"/>
      <c r="D51" s="52"/>
      <c r="E51" s="52"/>
      <c r="F51" s="52"/>
      <c r="G51" s="52"/>
      <c r="H51" s="11"/>
      <c r="I51" s="14"/>
    </row>
    <row r="52" spans="1:9">
      <c r="A52" s="36" t="s">
        <v>23</v>
      </c>
      <c r="B52" s="36" t="s">
        <v>1</v>
      </c>
      <c r="C52" s="36" t="s">
        <v>2</v>
      </c>
      <c r="D52" s="17" t="s">
        <v>3</v>
      </c>
      <c r="E52" s="17" t="s">
        <v>12</v>
      </c>
      <c r="F52" s="17" t="s">
        <v>15</v>
      </c>
      <c r="G52" s="25" t="s">
        <v>9</v>
      </c>
      <c r="H52" s="33"/>
      <c r="I52" s="14"/>
    </row>
    <row r="53" spans="1:9">
      <c r="A53" s="42" t="s">
        <v>25</v>
      </c>
      <c r="B53" s="46" t="s">
        <v>33</v>
      </c>
      <c r="C53" s="46" t="s">
        <v>19</v>
      </c>
      <c r="D53" s="45">
        <v>250</v>
      </c>
      <c r="E53" s="44">
        <v>244</v>
      </c>
      <c r="F53" s="18">
        <f>(50000/D53)*(E53-D53)</f>
        <v>-1200</v>
      </c>
      <c r="G53" s="16" t="s">
        <v>13</v>
      </c>
    </row>
    <row r="54" spans="1:9">
      <c r="A54" s="42" t="s">
        <v>25</v>
      </c>
      <c r="B54" s="46" t="s">
        <v>41</v>
      </c>
      <c r="C54" s="46" t="s">
        <v>19</v>
      </c>
      <c r="D54" s="45">
        <v>3387</v>
      </c>
      <c r="E54" s="44">
        <v>3348</v>
      </c>
      <c r="F54" s="43">
        <f t="shared" ref="F54:F56" si="4">(50000/D54)*(E54-D54)</f>
        <v>-575.73073516386182</v>
      </c>
      <c r="G54" s="16" t="s">
        <v>13</v>
      </c>
    </row>
    <row r="55" spans="1:9">
      <c r="A55" s="42" t="s">
        <v>25</v>
      </c>
      <c r="B55" s="46" t="s">
        <v>42</v>
      </c>
      <c r="C55" s="46" t="s">
        <v>19</v>
      </c>
      <c r="D55" s="45">
        <v>343.7</v>
      </c>
      <c r="E55" s="44">
        <v>338</v>
      </c>
      <c r="F55" s="43">
        <f t="shared" si="4"/>
        <v>-829.21152167587843</v>
      </c>
      <c r="G55" s="16" t="s">
        <v>13</v>
      </c>
    </row>
    <row r="56" spans="1:9">
      <c r="A56" s="42" t="s">
        <v>25</v>
      </c>
      <c r="B56" s="46" t="s">
        <v>29</v>
      </c>
      <c r="C56" s="46" t="s">
        <v>19</v>
      </c>
      <c r="D56" s="45">
        <v>422.5</v>
      </c>
      <c r="E56" s="44">
        <v>408</v>
      </c>
      <c r="F56" s="43">
        <f t="shared" si="4"/>
        <v>-1715.9763313609467</v>
      </c>
      <c r="G56" s="16" t="s">
        <v>13</v>
      </c>
    </row>
    <row r="57" spans="1:9">
      <c r="A57" s="42"/>
      <c r="B57" s="46"/>
      <c r="C57" s="46"/>
      <c r="D57" s="45"/>
      <c r="E57" s="44"/>
      <c r="F57" s="43"/>
      <c r="G57" s="16"/>
    </row>
    <row r="58" spans="1:9">
      <c r="A58" s="42"/>
      <c r="B58" s="46"/>
      <c r="C58" s="46"/>
      <c r="D58" s="45"/>
      <c r="E58" s="27"/>
      <c r="F58" s="43"/>
      <c r="G58" s="16"/>
      <c r="I58" s="14"/>
    </row>
    <row r="59" spans="1:9">
      <c r="A59" s="54" t="s">
        <v>10</v>
      </c>
      <c r="B59" s="55"/>
      <c r="C59" s="55"/>
      <c r="D59" s="55"/>
      <c r="E59" s="56"/>
      <c r="F59" s="34">
        <f>SUM(F53:F58)</f>
        <v>-4320.9185882006868</v>
      </c>
      <c r="I59" s="14"/>
    </row>
    <row r="60" spans="1:9">
      <c r="A60" s="53" t="s">
        <v>22</v>
      </c>
      <c r="B60" s="51"/>
      <c r="C60" s="51"/>
      <c r="F60" s="13"/>
      <c r="I60" s="14"/>
    </row>
    <row r="61" spans="1:9">
      <c r="F61" s="13"/>
      <c r="I61" s="14"/>
    </row>
    <row r="62" spans="1:9">
      <c r="F62" s="13"/>
      <c r="I62" s="14"/>
    </row>
    <row r="63" spans="1:9">
      <c r="I63" s="14"/>
    </row>
    <row r="64" spans="1:9">
      <c r="I64" s="14"/>
    </row>
    <row r="65" spans="1:9">
      <c r="I65" s="14"/>
    </row>
    <row r="66" spans="1:9" ht="14.4" customHeight="1">
      <c r="A66" s="48" t="s">
        <v>17</v>
      </c>
      <c r="B66" s="49"/>
      <c r="C66" s="49"/>
      <c r="D66" s="49"/>
      <c r="E66" s="49"/>
      <c r="F66" s="49"/>
      <c r="G66" s="50"/>
      <c r="I66" s="14"/>
    </row>
    <row r="67" spans="1:9" ht="14.4" customHeight="1">
      <c r="A67" s="36" t="s">
        <v>11</v>
      </c>
      <c r="B67" s="36" t="s">
        <v>1</v>
      </c>
      <c r="C67" s="36" t="s">
        <v>2</v>
      </c>
      <c r="D67" s="17" t="s">
        <v>3</v>
      </c>
      <c r="E67" s="25" t="s">
        <v>5</v>
      </c>
      <c r="F67" s="25" t="s">
        <v>4</v>
      </c>
      <c r="G67" s="25" t="s">
        <v>18</v>
      </c>
    </row>
    <row r="68" spans="1:9">
      <c r="A68" s="42" t="s">
        <v>25</v>
      </c>
      <c r="B68" s="46" t="s">
        <v>32</v>
      </c>
      <c r="C68" s="46" t="s">
        <v>19</v>
      </c>
      <c r="D68" s="45">
        <v>216</v>
      </c>
      <c r="E68" s="44">
        <v>210.6</v>
      </c>
      <c r="F68" s="47">
        <v>226</v>
      </c>
    </row>
    <row r="69" spans="1:9">
      <c r="A69" s="42" t="s">
        <v>25</v>
      </c>
      <c r="B69" s="46" t="s">
        <v>34</v>
      </c>
      <c r="C69" s="46" t="s">
        <v>19</v>
      </c>
      <c r="D69" s="45">
        <v>4488</v>
      </c>
      <c r="E69" s="44">
        <v>4397</v>
      </c>
      <c r="F69" s="47">
        <v>4640</v>
      </c>
    </row>
    <row r="70" spans="1:9">
      <c r="A70" s="42" t="s">
        <v>25</v>
      </c>
      <c r="B70" s="46" t="s">
        <v>35</v>
      </c>
      <c r="C70" s="46" t="s">
        <v>19</v>
      </c>
      <c r="D70" s="45">
        <v>1284</v>
      </c>
      <c r="E70" s="44">
        <v>1250</v>
      </c>
      <c r="F70" s="47">
        <v>1340</v>
      </c>
    </row>
    <row r="71" spans="1:9">
      <c r="A71" s="42" t="s">
        <v>25</v>
      </c>
      <c r="B71" s="46" t="s">
        <v>36</v>
      </c>
      <c r="C71" s="46" t="s">
        <v>19</v>
      </c>
      <c r="D71" s="45">
        <v>5420</v>
      </c>
      <c r="E71" s="44">
        <v>5317</v>
      </c>
      <c r="F71" s="47">
        <v>5580</v>
      </c>
    </row>
    <row r="72" spans="1:9">
      <c r="A72" s="42" t="s">
        <v>25</v>
      </c>
      <c r="B72" s="46" t="s">
        <v>39</v>
      </c>
      <c r="C72" s="46" t="s">
        <v>26</v>
      </c>
      <c r="D72" s="45">
        <v>1955</v>
      </c>
      <c r="E72" s="44">
        <v>1910</v>
      </c>
      <c r="F72" s="47">
        <v>2060</v>
      </c>
    </row>
    <row r="73" spans="1:9">
      <c r="A73" s="42" t="s">
        <v>25</v>
      </c>
      <c r="B73" s="46" t="s">
        <v>40</v>
      </c>
      <c r="C73" s="46" t="s">
        <v>19</v>
      </c>
      <c r="D73" s="45">
        <v>4748</v>
      </c>
      <c r="E73" s="44">
        <v>4599</v>
      </c>
      <c r="F73" s="47">
        <v>4970</v>
      </c>
    </row>
    <row r="74" spans="1:9">
      <c r="A74" s="42" t="s">
        <v>30</v>
      </c>
      <c r="B74" s="46" t="s">
        <v>59</v>
      </c>
      <c r="C74" s="46" t="s">
        <v>31</v>
      </c>
      <c r="D74" s="45">
        <v>4.5999999999999996</v>
      </c>
      <c r="E74" s="44">
        <v>6.2</v>
      </c>
      <c r="F74" s="47">
        <v>1.5</v>
      </c>
    </row>
    <row r="75" spans="1:9">
      <c r="A75" s="42"/>
      <c r="B75" s="46"/>
      <c r="C75" s="46"/>
      <c r="D75" s="45"/>
      <c r="E75" s="44"/>
      <c r="F75" s="47"/>
    </row>
  </sheetData>
  <mergeCells count="11">
    <mergeCell ref="A17:G17"/>
    <mergeCell ref="A2:I2"/>
    <mergeCell ref="A21:I21"/>
    <mergeCell ref="A3:I3"/>
    <mergeCell ref="A33:G33"/>
    <mergeCell ref="A66:G66"/>
    <mergeCell ref="A34:C34"/>
    <mergeCell ref="A51:G51"/>
    <mergeCell ref="A60:C60"/>
    <mergeCell ref="A40:F40"/>
    <mergeCell ref="A59:E59"/>
  </mergeCells>
  <phoneticPr fontId="0" type="noConversion"/>
  <conditionalFormatting sqref="F59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2024-12-12T10:11:29Z</dcterms:modified>
</cp:coreProperties>
</file>