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1"/>
  <c r="F64"/>
  <c r="G32"/>
  <c r="H32" s="1"/>
  <c r="H13"/>
  <c r="H12"/>
  <c r="H11"/>
  <c r="F63"/>
  <c r="G31"/>
  <c r="H31" s="1"/>
  <c r="F62"/>
  <c r="H7"/>
  <c r="H8"/>
  <c r="H9"/>
  <c r="H10"/>
  <c r="H14"/>
  <c r="G30"/>
  <c r="H30" s="1"/>
  <c r="G29"/>
  <c r="H29" s="1"/>
  <c r="G28"/>
  <c r="H28" s="1"/>
  <c r="F61" l="1"/>
  <c r="H6"/>
  <c r="F60" l="1"/>
  <c r="G24" l="1"/>
  <c r="H24" s="1"/>
  <c r="G25"/>
  <c r="H25" s="1"/>
  <c r="G26"/>
  <c r="H26" s="1"/>
  <c r="G27"/>
  <c r="H27" s="1"/>
  <c r="H5"/>
  <c r="H18" l="1"/>
  <c r="F68" l="1"/>
</calcChain>
</file>

<file path=xl/sharedStrings.xml><?xml version="1.0" encoding="utf-8"?>
<sst xmlns="http://schemas.openxmlformats.org/spreadsheetml/2006/main" count="189" uniqueCount="67">
  <si>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</si>
  <si>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</si>
  <si>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</si>
  <si>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</si>
  <si>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</si>
  <si>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</si>
  <si>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</si>
  <si>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</si>
  <si>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</si>
  <si>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</si>
  <si>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</si>
  <si>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</si>
  <si>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</si>
  <si>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</si>
  <si>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</si>
  <si>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</si>
  <si>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</si>
  <si>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</si>
  <si>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</si>
  <si>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</si>
  <si>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</si>
  <si>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</si>
  <si>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</si>
  <si>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</si>
  <si>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</si>
  <si>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</si>
  <si>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</si>
  <si>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</si>
  <si>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</si>
  <si>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USHAMART</t>
  </si>
  <si>
    <t>BSE</t>
  </si>
  <si>
    <t>CDSL</t>
  </si>
  <si>
    <t>SELL</t>
  </si>
  <si>
    <t>BEML</t>
  </si>
  <si>
    <t>FSL</t>
  </si>
  <si>
    <t>OPTION STRATEGY</t>
  </si>
  <si>
    <t>JSWSTEEL BULL PUT SPREAD; SIMULTANEOUSLY SELL 990 PUT AT 30 N BUY 970 PUT AT 21</t>
  </si>
  <si>
    <t>NATIONALUM</t>
  </si>
  <si>
    <t>DIXON</t>
  </si>
  <si>
    <t>HAL 4300 CALL</t>
  </si>
  <si>
    <t>NIFTY 24300 CALL</t>
  </si>
  <si>
    <t>WIPRO 555 CALL</t>
  </si>
  <si>
    <t>PERSISTENT</t>
  </si>
  <si>
    <t>TCS 4100 CALL</t>
  </si>
  <si>
    <t>INTELLECT</t>
  </si>
  <si>
    <t>INFY 1800 CALL</t>
  </si>
  <si>
    <t>BSOFT</t>
  </si>
  <si>
    <t>LTTS 5100 CALL</t>
  </si>
  <si>
    <t>BANKNIFTY 52400 PUT - EXPIRY TRADE</t>
  </si>
  <si>
    <t>LT 3650 CALL</t>
  </si>
  <si>
    <t>ADANIPORT 1380 CALL</t>
  </si>
  <si>
    <t>HDFCAMC 4500 CALL</t>
  </si>
  <si>
    <t>CLOSE</t>
  </si>
  <si>
    <t>NMDC</t>
  </si>
  <si>
    <t>JINDALSTEEL BULL PUT SPREAD; SIMULTANEOUSLY SELL 950 PUT AT 30 N BUY 930 PUT AT 20.5</t>
  </si>
  <si>
    <t>COFORGE 7700 LONG CALL OPTION</t>
  </si>
  <si>
    <t>NAVINFLUORO 3500 LONG CALL OPTION</t>
  </si>
  <si>
    <t>ABREL</t>
  </si>
  <si>
    <t>PRUALPHA RECOMM</t>
  </si>
  <si>
    <t>SBIN</t>
  </si>
  <si>
    <t>917-940</t>
  </si>
  <si>
    <t>4555-4700</t>
  </si>
  <si>
    <t>JMFINANCIAL</t>
  </si>
  <si>
    <t>KAYNES</t>
  </si>
  <si>
    <t>COFORGE</t>
  </si>
  <si>
    <t>GLENMARK</t>
  </si>
  <si>
    <t>AMBER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</si>
</sst>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2" fillId="0" borderId="0" xfId="0" applyFont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2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5" fillId="0" borderId="0" xfId="0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79" zoomScaleNormal="100" workbookViewId="0">
      <selection activeCell="I93" sqref="I93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2" t="s">
        <v>0</v>
      </c>
      <c r="B2" s="52"/>
      <c r="C2" s="52"/>
      <c r="D2" s="52"/>
      <c r="E2" s="52"/>
      <c r="F2" s="52"/>
      <c r="G2" s="52"/>
      <c r="H2" s="52"/>
      <c r="I2" s="52"/>
    </row>
    <row r="3" spans="1:9">
      <c r="A3" s="52" t="s">
        <v>16</v>
      </c>
      <c r="B3" s="52"/>
      <c r="C3" s="52"/>
      <c r="D3" s="52"/>
      <c r="E3" s="52"/>
      <c r="F3" s="52"/>
      <c r="G3" s="52"/>
      <c r="H3" s="52"/>
      <c r="I3" s="52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39</v>
      </c>
      <c r="B5" s="15" t="s">
        <v>26</v>
      </c>
      <c r="C5" s="16">
        <v>168</v>
      </c>
      <c r="D5" s="16">
        <v>158</v>
      </c>
      <c r="E5" s="16">
        <v>190</v>
      </c>
      <c r="F5" s="16">
        <v>182</v>
      </c>
      <c r="G5" s="22">
        <v>150</v>
      </c>
      <c r="H5" s="18">
        <f t="shared" ref="H5:H14" si="0">+G5*(F5-C5)</f>
        <v>2100</v>
      </c>
      <c r="I5" s="23" t="s">
        <v>28</v>
      </c>
    </row>
    <row r="6" spans="1:9">
      <c r="A6" s="19" t="s">
        <v>40</v>
      </c>
      <c r="B6" s="15" t="s">
        <v>19</v>
      </c>
      <c r="C6" s="16">
        <v>120</v>
      </c>
      <c r="D6" s="16">
        <v>80</v>
      </c>
      <c r="E6" s="16">
        <v>180</v>
      </c>
      <c r="F6" s="16">
        <v>158</v>
      </c>
      <c r="G6" s="22">
        <v>25</v>
      </c>
      <c r="H6" s="18">
        <f t="shared" si="0"/>
        <v>950</v>
      </c>
      <c r="I6" s="23" t="s">
        <v>28</v>
      </c>
    </row>
    <row r="7" spans="1:9">
      <c r="A7" s="19" t="s">
        <v>41</v>
      </c>
      <c r="B7" s="15" t="s">
        <v>19</v>
      </c>
      <c r="C7" s="16">
        <v>15</v>
      </c>
      <c r="D7" s="16">
        <v>13.9</v>
      </c>
      <c r="E7" s="16">
        <v>19</v>
      </c>
      <c r="F7" s="16">
        <v>16.8</v>
      </c>
      <c r="G7" s="22">
        <v>1500</v>
      </c>
      <c r="H7" s="18">
        <f t="shared" si="0"/>
        <v>2700.0000000000009</v>
      </c>
      <c r="I7" s="23" t="s">
        <v>28</v>
      </c>
    </row>
    <row r="8" spans="1:9">
      <c r="A8" s="19" t="s">
        <v>43</v>
      </c>
      <c r="B8" s="15" t="s">
        <v>19</v>
      </c>
      <c r="C8" s="16">
        <v>70</v>
      </c>
      <c r="D8" s="16">
        <v>60</v>
      </c>
      <c r="E8" s="16">
        <v>90</v>
      </c>
      <c r="F8" s="16">
        <v>79</v>
      </c>
      <c r="G8" s="22">
        <v>150</v>
      </c>
      <c r="H8" s="18">
        <f t="shared" si="0"/>
        <v>1350</v>
      </c>
      <c r="I8" s="23" t="s">
        <v>28</v>
      </c>
    </row>
    <row r="9" spans="1:9">
      <c r="A9" s="19" t="s">
        <v>45</v>
      </c>
      <c r="B9" s="15" t="s">
        <v>19</v>
      </c>
      <c r="C9" s="16">
        <v>42</v>
      </c>
      <c r="D9" s="16">
        <v>38</v>
      </c>
      <c r="E9" s="16">
        <v>51</v>
      </c>
      <c r="F9" s="16">
        <v>45</v>
      </c>
      <c r="G9" s="22">
        <v>400</v>
      </c>
      <c r="H9" s="18">
        <f t="shared" si="0"/>
        <v>1200</v>
      </c>
      <c r="I9" s="23" t="s">
        <v>28</v>
      </c>
    </row>
    <row r="10" spans="1:9">
      <c r="A10" s="19" t="s">
        <v>47</v>
      </c>
      <c r="B10" s="15" t="s">
        <v>19</v>
      </c>
      <c r="C10" s="16">
        <v>160</v>
      </c>
      <c r="D10" s="16">
        <v>145</v>
      </c>
      <c r="E10" s="16">
        <v>190</v>
      </c>
      <c r="F10" s="16">
        <v>175</v>
      </c>
      <c r="G10" s="22">
        <v>100</v>
      </c>
      <c r="H10" s="18">
        <f t="shared" si="0"/>
        <v>1500</v>
      </c>
      <c r="I10" s="23" t="s">
        <v>28</v>
      </c>
    </row>
    <row r="11" spans="1:9">
      <c r="A11" s="19" t="s">
        <v>49</v>
      </c>
      <c r="B11" s="15" t="s">
        <v>19</v>
      </c>
      <c r="C11" s="16">
        <v>59</v>
      </c>
      <c r="D11" s="16">
        <v>50</v>
      </c>
      <c r="E11" s="16">
        <v>78</v>
      </c>
      <c r="F11" s="16">
        <v>70.5</v>
      </c>
      <c r="G11" s="22">
        <v>150</v>
      </c>
      <c r="H11" s="18">
        <f t="shared" si="0"/>
        <v>1725</v>
      </c>
      <c r="I11" s="23" t="s">
        <v>28</v>
      </c>
    </row>
    <row r="12" spans="1:9">
      <c r="A12" s="19" t="s">
        <v>50</v>
      </c>
      <c r="B12" s="15" t="s">
        <v>19</v>
      </c>
      <c r="C12" s="16">
        <v>37.5</v>
      </c>
      <c r="D12" s="16">
        <v>34.5</v>
      </c>
      <c r="E12" s="16">
        <v>43</v>
      </c>
      <c r="F12" s="16">
        <v>34.5</v>
      </c>
      <c r="G12" s="22">
        <v>400</v>
      </c>
      <c r="H12" s="18">
        <f t="shared" si="0"/>
        <v>-1200</v>
      </c>
      <c r="I12" s="23" t="s">
        <v>13</v>
      </c>
    </row>
    <row r="13" spans="1:9">
      <c r="A13" s="19" t="s">
        <v>51</v>
      </c>
      <c r="B13" s="15" t="s">
        <v>19</v>
      </c>
      <c r="C13" s="16">
        <v>125</v>
      </c>
      <c r="D13" s="16">
        <v>115</v>
      </c>
      <c r="E13" s="16">
        <v>145</v>
      </c>
      <c r="F13" s="16">
        <v>133</v>
      </c>
      <c r="G13" s="22">
        <v>150</v>
      </c>
      <c r="H13" s="18">
        <f t="shared" si="0"/>
        <v>1200</v>
      </c>
      <c r="I13" s="23" t="s">
        <v>52</v>
      </c>
    </row>
    <row r="14" spans="1:9">
      <c r="A14" s="19" t="s">
        <v>48</v>
      </c>
      <c r="B14" s="15" t="s">
        <v>19</v>
      </c>
      <c r="C14" s="16">
        <v>75</v>
      </c>
      <c r="D14" s="16">
        <v>5</v>
      </c>
      <c r="E14" s="16">
        <v>180</v>
      </c>
      <c r="F14" s="16">
        <v>83</v>
      </c>
      <c r="G14" s="22">
        <v>15</v>
      </c>
      <c r="H14" s="18">
        <f t="shared" si="0"/>
        <v>120</v>
      </c>
      <c r="I14" s="23" t="s">
        <v>52</v>
      </c>
    </row>
    <row r="15" spans="1:9">
      <c r="A15" s="19"/>
      <c r="B15" s="15"/>
      <c r="C15" s="16"/>
      <c r="D15" s="16"/>
      <c r="E15" s="16"/>
      <c r="F15" s="16"/>
      <c r="G15" s="22"/>
      <c r="H15" s="18"/>
      <c r="I15" s="23"/>
    </row>
    <row r="16" spans="1:9">
      <c r="A16" s="19"/>
      <c r="B16" s="15"/>
      <c r="C16" s="16"/>
      <c r="D16" s="16"/>
      <c r="E16" s="16"/>
      <c r="F16" s="16"/>
      <c r="G16" s="22"/>
      <c r="H16" s="18"/>
      <c r="I16" s="23"/>
    </row>
    <row r="17" spans="1:9">
      <c r="A17" s="19"/>
      <c r="B17" s="15"/>
      <c r="C17" s="16"/>
      <c r="D17" s="16"/>
      <c r="E17" s="16"/>
      <c r="F17" s="16"/>
      <c r="G17" s="22"/>
      <c r="H17" s="18"/>
      <c r="I17" s="23"/>
    </row>
    <row r="18" spans="1:9">
      <c r="A18" s="57" t="s">
        <v>10</v>
      </c>
      <c r="B18" s="57"/>
      <c r="C18" s="57"/>
      <c r="D18" s="57"/>
      <c r="E18" s="57"/>
      <c r="F18" s="57"/>
      <c r="G18" s="57"/>
      <c r="H18" s="21">
        <f>SUM(H5:H17)</f>
        <v>11645</v>
      </c>
      <c r="I18" s="24"/>
    </row>
    <row r="19" spans="1:9">
      <c r="A19" s="28"/>
      <c r="B19" s="28"/>
      <c r="C19" s="28"/>
      <c r="D19" s="28"/>
      <c r="E19" s="28"/>
      <c r="F19" s="28"/>
      <c r="G19" s="28"/>
      <c r="H19" s="29"/>
      <c r="I19" s="30"/>
    </row>
    <row r="20" spans="1:9">
      <c r="A20" s="28"/>
      <c r="B20" s="37"/>
      <c r="C20" s="28"/>
      <c r="D20" s="28"/>
      <c r="E20" s="28"/>
      <c r="F20" s="28"/>
      <c r="G20" s="28"/>
      <c r="H20" s="29"/>
      <c r="I20" s="30"/>
    </row>
    <row r="21" spans="1:9">
      <c r="A21" s="2"/>
      <c r="I21" s="6"/>
    </row>
    <row r="22" spans="1:9">
      <c r="A22" s="52" t="s">
        <v>20</v>
      </c>
      <c r="B22" s="52"/>
      <c r="C22" s="52"/>
      <c r="D22" s="52"/>
      <c r="E22" s="52"/>
      <c r="F22" s="52"/>
      <c r="G22" s="52"/>
      <c r="H22" s="52"/>
      <c r="I22" s="52"/>
    </row>
    <row r="23" spans="1:9">
      <c r="A23" s="45" t="s">
        <v>1</v>
      </c>
      <c r="B23" s="17" t="s">
        <v>2</v>
      </c>
      <c r="C23" s="17" t="s">
        <v>3</v>
      </c>
      <c r="D23" s="17" t="s">
        <v>5</v>
      </c>
      <c r="E23" s="17" t="s">
        <v>4</v>
      </c>
      <c r="F23" s="17" t="s">
        <v>6</v>
      </c>
      <c r="G23" s="17" t="s">
        <v>24</v>
      </c>
      <c r="H23" s="17" t="s">
        <v>8</v>
      </c>
      <c r="I23" s="17" t="s">
        <v>9</v>
      </c>
    </row>
    <row r="24" spans="1:9" ht="14.25" customHeight="1">
      <c r="A24" s="19" t="s">
        <v>38</v>
      </c>
      <c r="B24" s="15" t="s">
        <v>26</v>
      </c>
      <c r="C24" s="20">
        <v>14800</v>
      </c>
      <c r="D24" s="20">
        <v>14650</v>
      </c>
      <c r="E24" s="20">
        <v>15100</v>
      </c>
      <c r="F24" s="20">
        <v>14950</v>
      </c>
      <c r="G24" s="22">
        <f>100000/C24</f>
        <v>6.756756756756757</v>
      </c>
      <c r="H24" s="18">
        <f t="shared" ref="H24:H32" si="1">+G24*(F24-C24)</f>
        <v>1013.5135135135135</v>
      </c>
      <c r="I24" s="23" t="s">
        <v>28</v>
      </c>
    </row>
    <row r="25" spans="1:9" ht="14.25" customHeight="1">
      <c r="A25" s="19" t="s">
        <v>30</v>
      </c>
      <c r="B25" s="15" t="s">
        <v>19</v>
      </c>
      <c r="C25" s="15">
        <v>4680</v>
      </c>
      <c r="D25" s="16">
        <v>4635</v>
      </c>
      <c r="E25" s="16">
        <v>4780</v>
      </c>
      <c r="F25" s="20">
        <v>4685</v>
      </c>
      <c r="G25" s="22">
        <f t="shared" ref="G25:G27" si="2">100000/C25</f>
        <v>21.367521367521366</v>
      </c>
      <c r="H25" s="18">
        <f t="shared" si="1"/>
        <v>106.83760683760683</v>
      </c>
      <c r="I25" s="23" t="s">
        <v>18</v>
      </c>
    </row>
    <row r="26" spans="1:9" ht="14.25" customHeight="1">
      <c r="A26" s="19" t="s">
        <v>42</v>
      </c>
      <c r="B26" s="15" t="s">
        <v>19</v>
      </c>
      <c r="C26" s="16">
        <v>5630</v>
      </c>
      <c r="D26" s="16">
        <v>5580</v>
      </c>
      <c r="E26" s="16">
        <v>5740</v>
      </c>
      <c r="F26" s="20">
        <v>5689</v>
      </c>
      <c r="G26" s="22">
        <f t="shared" si="2"/>
        <v>17.761989342806395</v>
      </c>
      <c r="H26" s="18">
        <f t="shared" si="1"/>
        <v>1047.9573712255774</v>
      </c>
      <c r="I26" s="23" t="s">
        <v>28</v>
      </c>
    </row>
    <row r="27" spans="1:9" ht="14.25" customHeight="1">
      <c r="A27" s="19" t="s">
        <v>44</v>
      </c>
      <c r="B27" s="15" t="s">
        <v>19</v>
      </c>
      <c r="C27" s="16">
        <v>774</v>
      </c>
      <c r="D27" s="16">
        <v>767</v>
      </c>
      <c r="E27" s="16">
        <v>790</v>
      </c>
      <c r="F27" s="20">
        <v>782.9</v>
      </c>
      <c r="G27" s="22">
        <f t="shared" si="2"/>
        <v>129.19896640826875</v>
      </c>
      <c r="H27" s="18">
        <f t="shared" si="1"/>
        <v>1149.8708010335888</v>
      </c>
      <c r="I27" s="23" t="s">
        <v>28</v>
      </c>
    </row>
    <row r="28" spans="1:9" ht="14.25" customHeight="1">
      <c r="A28" s="19" t="s">
        <v>46</v>
      </c>
      <c r="B28" s="15" t="s">
        <v>19</v>
      </c>
      <c r="C28" s="16">
        <v>577</v>
      </c>
      <c r="D28" s="16">
        <v>572</v>
      </c>
      <c r="E28" s="16">
        <v>588</v>
      </c>
      <c r="F28" s="20">
        <v>572</v>
      </c>
      <c r="G28" s="22">
        <f t="shared" ref="G28:G30" si="3">100000/C28</f>
        <v>173.3102253032929</v>
      </c>
      <c r="H28" s="18">
        <f t="shared" si="1"/>
        <v>-866.55112651646448</v>
      </c>
      <c r="I28" s="23" t="s">
        <v>13</v>
      </c>
    </row>
    <row r="29" spans="1:9" ht="14.4" customHeight="1">
      <c r="A29" s="19" t="s">
        <v>33</v>
      </c>
      <c r="B29" s="15" t="s">
        <v>19</v>
      </c>
      <c r="C29" s="16">
        <v>4170</v>
      </c>
      <c r="D29" s="16">
        <v>4130</v>
      </c>
      <c r="E29" s="16">
        <v>4260</v>
      </c>
      <c r="F29" s="20">
        <v>4225</v>
      </c>
      <c r="G29" s="22">
        <f t="shared" si="3"/>
        <v>23.980815347721823</v>
      </c>
      <c r="H29" s="18">
        <f t="shared" si="1"/>
        <v>1318.9448441247002</v>
      </c>
      <c r="I29" s="23" t="s">
        <v>28</v>
      </c>
    </row>
    <row r="30" spans="1:9" ht="13.8" hidden="1" customHeight="1">
      <c r="A30" s="19"/>
      <c r="B30" s="15"/>
      <c r="C30" s="16"/>
      <c r="D30" s="16"/>
      <c r="E30" s="16"/>
      <c r="F30" s="20"/>
      <c r="G30" s="22" t="e">
        <f t="shared" si="3"/>
        <v>#DIV/0!</v>
      </c>
      <c r="H30" s="18" t="e">
        <f t="shared" si="1"/>
        <v>#DIV/0!</v>
      </c>
      <c r="I30" s="23"/>
    </row>
    <row r="31" spans="1:9" ht="13.8" customHeight="1">
      <c r="A31" s="19" t="s">
        <v>34</v>
      </c>
      <c r="B31" s="15" t="s">
        <v>19</v>
      </c>
      <c r="C31" s="16">
        <v>375.5</v>
      </c>
      <c r="D31" s="16">
        <v>372</v>
      </c>
      <c r="E31" s="16">
        <v>382</v>
      </c>
      <c r="F31" s="20">
        <v>381</v>
      </c>
      <c r="G31" s="22">
        <f t="shared" ref="G31:G32" si="4">100000/C31</f>
        <v>266.31158455392807</v>
      </c>
      <c r="H31" s="18">
        <f t="shared" si="1"/>
        <v>1464.7137150466044</v>
      </c>
      <c r="I31" s="23" t="s">
        <v>28</v>
      </c>
    </row>
    <row r="32" spans="1:9" ht="13.8" customHeight="1">
      <c r="A32" s="19" t="s">
        <v>53</v>
      </c>
      <c r="B32" s="15" t="s">
        <v>19</v>
      </c>
      <c r="C32" s="16">
        <v>240.5</v>
      </c>
      <c r="D32" s="16">
        <v>238</v>
      </c>
      <c r="E32" s="16">
        <v>245</v>
      </c>
      <c r="F32" s="20">
        <v>241.26</v>
      </c>
      <c r="G32" s="22">
        <f t="shared" si="4"/>
        <v>415.80041580041581</v>
      </c>
      <c r="H32" s="18">
        <f t="shared" si="1"/>
        <v>316.00831600831225</v>
      </c>
      <c r="I32" s="23" t="s">
        <v>52</v>
      </c>
    </row>
    <row r="33" spans="1:9" ht="14.25" customHeight="1">
      <c r="A33" s="19"/>
      <c r="B33" s="15"/>
      <c r="C33" s="16"/>
      <c r="D33" s="16"/>
      <c r="E33" s="16"/>
      <c r="F33" s="20"/>
      <c r="G33" s="22"/>
      <c r="H33" s="18"/>
      <c r="I33" s="23"/>
    </row>
    <row r="34" spans="1:9" ht="14.25" customHeight="1">
      <c r="A34" s="19"/>
      <c r="B34" s="15"/>
      <c r="C34" s="16"/>
      <c r="D34" s="16"/>
      <c r="E34" s="16"/>
      <c r="F34" s="20"/>
      <c r="G34" s="22"/>
      <c r="H34" s="18"/>
      <c r="I34" s="23"/>
    </row>
    <row r="35" spans="1:9">
      <c r="A35" s="57" t="s">
        <v>10</v>
      </c>
      <c r="B35" s="57"/>
      <c r="C35" s="57"/>
      <c r="D35" s="57"/>
      <c r="E35" s="57"/>
      <c r="F35" s="57"/>
      <c r="G35" s="57"/>
      <c r="H35" s="21">
        <v>5551</v>
      </c>
      <c r="I35" s="24"/>
    </row>
    <row r="36" spans="1:9">
      <c r="A36" s="51" t="s">
        <v>14</v>
      </c>
      <c r="B36" s="51"/>
      <c r="C36" s="51"/>
      <c r="I36" s="6"/>
    </row>
    <row r="37" spans="1:9">
      <c r="A37" s="26"/>
      <c r="B37" s="26"/>
      <c r="C37" s="26"/>
      <c r="I37" s="6"/>
    </row>
    <row r="38" spans="1:9">
      <c r="A38" s="26"/>
      <c r="B38" s="26"/>
      <c r="C38" s="47"/>
      <c r="I38" s="6"/>
    </row>
    <row r="39" spans="1:9">
      <c r="I39" s="6"/>
    </row>
    <row r="40" spans="1:9">
      <c r="A40" s="3"/>
      <c r="D40" s="4"/>
      <c r="E40" s="4"/>
      <c r="I40" s="6"/>
    </row>
    <row r="41" spans="1:9">
      <c r="A41" s="9"/>
      <c r="B41" s="10"/>
      <c r="C41" s="10"/>
      <c r="D41" s="10"/>
      <c r="E41" s="10"/>
      <c r="G41" s="7"/>
      <c r="I41" s="6"/>
    </row>
    <row r="42" spans="1:9">
      <c r="A42" s="52" t="s">
        <v>27</v>
      </c>
      <c r="B42" s="52"/>
      <c r="C42" s="52"/>
      <c r="D42" s="52"/>
      <c r="E42" s="52"/>
      <c r="F42" s="52"/>
      <c r="G42" s="11"/>
      <c r="H42" s="31"/>
      <c r="I42" s="6"/>
    </row>
    <row r="43" spans="1:9">
      <c r="A43" s="17" t="s">
        <v>11</v>
      </c>
      <c r="B43" s="17" t="s">
        <v>1</v>
      </c>
      <c r="C43" s="17" t="s">
        <v>2</v>
      </c>
      <c r="D43" s="17" t="s">
        <v>3</v>
      </c>
      <c r="E43" s="17" t="s">
        <v>5</v>
      </c>
      <c r="F43" s="17" t="s">
        <v>4</v>
      </c>
      <c r="G43" s="8"/>
      <c r="H43" s="32"/>
      <c r="I43" s="6"/>
    </row>
    <row r="44" spans="1:9">
      <c r="A44" s="15" t="s">
        <v>58</v>
      </c>
      <c r="B44" s="36" t="s">
        <v>59</v>
      </c>
      <c r="C44" s="36" t="s">
        <v>26</v>
      </c>
      <c r="D44" s="35">
        <v>856</v>
      </c>
      <c r="E44" s="27">
        <v>801</v>
      </c>
      <c r="F44" s="44" t="s">
        <v>60</v>
      </c>
      <c r="G44" s="5"/>
      <c r="H44" s="31"/>
      <c r="I44" s="14"/>
    </row>
    <row r="45" spans="1:9">
      <c r="A45" s="15" t="s">
        <v>58</v>
      </c>
      <c r="B45" s="36" t="s">
        <v>33</v>
      </c>
      <c r="C45" s="36" t="s">
        <v>19</v>
      </c>
      <c r="D45" s="35">
        <v>4160</v>
      </c>
      <c r="E45" s="27">
        <v>3801</v>
      </c>
      <c r="F45" s="44" t="s">
        <v>61</v>
      </c>
      <c r="G45" s="5"/>
      <c r="H45" s="31"/>
      <c r="I45" s="14"/>
    </row>
    <row r="46" spans="1:9">
      <c r="A46" s="15" t="s">
        <v>25</v>
      </c>
      <c r="B46" s="36" t="s">
        <v>42</v>
      </c>
      <c r="C46" s="36" t="s">
        <v>26</v>
      </c>
      <c r="D46" s="35">
        <v>5664</v>
      </c>
      <c r="E46" s="27">
        <v>5466</v>
      </c>
      <c r="F46" s="44">
        <v>5900</v>
      </c>
      <c r="G46" s="5"/>
      <c r="H46" s="31"/>
      <c r="I46" s="14"/>
    </row>
    <row r="47" spans="1:9">
      <c r="A47" s="15" t="s">
        <v>25</v>
      </c>
      <c r="B47" s="36" t="s">
        <v>57</v>
      </c>
      <c r="C47" s="36" t="s">
        <v>19</v>
      </c>
      <c r="D47" s="35">
        <v>2900</v>
      </c>
      <c r="E47" s="27">
        <v>2747</v>
      </c>
      <c r="F47" s="44">
        <v>3200</v>
      </c>
      <c r="G47" s="5"/>
      <c r="H47" s="31"/>
      <c r="I47" s="14"/>
    </row>
    <row r="48" spans="1:9">
      <c r="A48" s="15" t="s">
        <v>25</v>
      </c>
      <c r="B48" s="36" t="s">
        <v>62</v>
      </c>
      <c r="C48" s="36" t="s">
        <v>19</v>
      </c>
      <c r="D48" s="35">
        <v>145</v>
      </c>
      <c r="E48" s="27">
        <v>138</v>
      </c>
      <c r="F48" s="44">
        <v>145</v>
      </c>
      <c r="G48" s="5"/>
      <c r="H48" s="31"/>
      <c r="I48" s="14"/>
    </row>
    <row r="49" spans="1:9">
      <c r="A49" s="15" t="s">
        <v>25</v>
      </c>
      <c r="B49" s="36" t="s">
        <v>63</v>
      </c>
      <c r="C49" s="36" t="s">
        <v>19</v>
      </c>
      <c r="D49" s="35">
        <v>5710</v>
      </c>
      <c r="E49" s="27">
        <v>5368</v>
      </c>
      <c r="F49" s="44">
        <v>6200</v>
      </c>
      <c r="G49" s="5"/>
      <c r="H49" s="31"/>
      <c r="I49" s="14"/>
    </row>
    <row r="50" spans="1:9">
      <c r="A50" s="15" t="s">
        <v>25</v>
      </c>
      <c r="B50" s="36" t="s">
        <v>64</v>
      </c>
      <c r="C50" s="36" t="s">
        <v>19</v>
      </c>
      <c r="D50" s="35">
        <v>7800</v>
      </c>
      <c r="E50" s="27">
        <v>7620</v>
      </c>
      <c r="F50" s="44">
        <v>8100</v>
      </c>
      <c r="G50" s="5"/>
      <c r="H50" s="31"/>
      <c r="I50" s="14"/>
    </row>
    <row r="51" spans="1:9">
      <c r="A51" s="15" t="s">
        <v>25</v>
      </c>
      <c r="B51" s="36" t="s">
        <v>65</v>
      </c>
      <c r="C51" s="36" t="s">
        <v>19</v>
      </c>
      <c r="D51" s="35">
        <v>1760</v>
      </c>
      <c r="E51" s="27">
        <v>1688</v>
      </c>
      <c r="F51" s="44">
        <v>1890</v>
      </c>
      <c r="G51" s="5"/>
      <c r="H51" s="31"/>
      <c r="I51" s="14"/>
    </row>
    <row r="52" spans="1:9">
      <c r="A52" s="15" t="s">
        <v>25</v>
      </c>
      <c r="B52" s="36" t="s">
        <v>66</v>
      </c>
      <c r="C52" s="36" t="s">
        <v>19</v>
      </c>
      <c r="D52" s="35">
        <v>6250</v>
      </c>
      <c r="E52" s="27">
        <v>6050</v>
      </c>
      <c r="F52" s="44">
        <v>6550</v>
      </c>
      <c r="G52" s="5"/>
      <c r="H52" s="31"/>
      <c r="I52" s="14"/>
    </row>
    <row r="53" spans="1:9">
      <c r="A53" s="15" t="s">
        <v>35</v>
      </c>
      <c r="B53" s="36" t="s">
        <v>54</v>
      </c>
      <c r="C53" s="36" t="s">
        <v>32</v>
      </c>
      <c r="D53" s="35">
        <v>9.5</v>
      </c>
      <c r="E53" s="27">
        <v>12.5</v>
      </c>
      <c r="F53" s="44">
        <v>4</v>
      </c>
      <c r="G53" s="5"/>
      <c r="H53" s="31"/>
      <c r="I53" s="14"/>
    </row>
    <row r="54" spans="1:9">
      <c r="A54" s="15" t="s">
        <v>35</v>
      </c>
      <c r="B54" s="36" t="s">
        <v>55</v>
      </c>
      <c r="C54" s="36" t="s">
        <v>26</v>
      </c>
      <c r="D54" s="35">
        <v>300</v>
      </c>
      <c r="E54" s="27">
        <v>270</v>
      </c>
      <c r="F54" s="44">
        <v>380</v>
      </c>
      <c r="G54" s="5"/>
      <c r="H54" s="31"/>
      <c r="I54" s="14"/>
    </row>
    <row r="55" spans="1:9">
      <c r="A55" s="15" t="s">
        <v>35</v>
      </c>
      <c r="B55" s="36" t="s">
        <v>56</v>
      </c>
      <c r="C55" s="36" t="s">
        <v>19</v>
      </c>
      <c r="D55" s="35">
        <v>80</v>
      </c>
      <c r="E55" s="27">
        <v>64</v>
      </c>
      <c r="F55" s="44">
        <v>120</v>
      </c>
      <c r="G55" s="5"/>
      <c r="H55" s="31"/>
      <c r="I55" s="14"/>
    </row>
    <row r="56" spans="1:9">
      <c r="A56" s="39"/>
      <c r="C56" s="40"/>
      <c r="D56" s="41"/>
      <c r="E56" s="42"/>
      <c r="F56" s="43"/>
      <c r="G56" s="5"/>
      <c r="H56" s="31"/>
      <c r="I56" s="14"/>
    </row>
    <row r="57" spans="1:9">
      <c r="A57" s="12"/>
      <c r="C57" s="5"/>
      <c r="D57" s="3"/>
      <c r="E57" s="3"/>
      <c r="F57" s="3"/>
      <c r="G57" s="3"/>
      <c r="H57" s="31"/>
      <c r="I57" s="14"/>
    </row>
    <row r="58" spans="1:9" ht="15" customHeight="1">
      <c r="A58" s="52" t="s">
        <v>21</v>
      </c>
      <c r="B58" s="52"/>
      <c r="C58" s="52"/>
      <c r="D58" s="52"/>
      <c r="E58" s="52"/>
      <c r="F58" s="52"/>
      <c r="G58" s="52"/>
      <c r="H58" s="11"/>
      <c r="I58" s="14"/>
    </row>
    <row r="59" spans="1:9">
      <c r="A59" s="38" t="s">
        <v>23</v>
      </c>
      <c r="B59" s="38" t="s">
        <v>1</v>
      </c>
      <c r="C59" s="38" t="s">
        <v>2</v>
      </c>
      <c r="D59" s="17" t="s">
        <v>3</v>
      </c>
      <c r="E59" s="17" t="s">
        <v>12</v>
      </c>
      <c r="F59" s="17" t="s">
        <v>15</v>
      </c>
      <c r="G59" s="25" t="s">
        <v>9</v>
      </c>
      <c r="H59" s="33"/>
      <c r="I59" s="14"/>
    </row>
    <row r="60" spans="1:9">
      <c r="A60" s="15" t="s">
        <v>25</v>
      </c>
      <c r="B60" s="36" t="s">
        <v>31</v>
      </c>
      <c r="C60" s="36" t="s">
        <v>19</v>
      </c>
      <c r="D60" s="35">
        <v>1541</v>
      </c>
      <c r="E60" s="27">
        <v>1586</v>
      </c>
      <c r="F60" s="18">
        <f>(50000/D60)*(E60-D60)</f>
        <v>1460.0908500973394</v>
      </c>
      <c r="G60" s="16" t="s">
        <v>28</v>
      </c>
      <c r="I60" s="46"/>
    </row>
    <row r="61" spans="1:9">
      <c r="A61" s="15" t="s">
        <v>25</v>
      </c>
      <c r="B61" s="36" t="s">
        <v>37</v>
      </c>
      <c r="C61" s="36" t="s">
        <v>19</v>
      </c>
      <c r="D61" s="35">
        <v>235.4</v>
      </c>
      <c r="E61" s="27">
        <v>242.6</v>
      </c>
      <c r="F61" s="18">
        <f>(50000/D61)*(E61-D61)</f>
        <v>1529.311809685639</v>
      </c>
      <c r="G61" s="16" t="s">
        <v>28</v>
      </c>
    </row>
    <row r="62" spans="1:9">
      <c r="A62" s="15" t="s">
        <v>25</v>
      </c>
      <c r="B62" s="36" t="s">
        <v>63</v>
      </c>
      <c r="C62" s="36" t="s">
        <v>19</v>
      </c>
      <c r="D62" s="35">
        <v>5710</v>
      </c>
      <c r="E62" s="27">
        <v>5848</v>
      </c>
      <c r="F62" s="18">
        <f>(50000/D62)*(E62-D62)</f>
        <v>1208.4063047285465</v>
      </c>
      <c r="G62" s="16" t="s">
        <v>28</v>
      </c>
    </row>
    <row r="63" spans="1:9">
      <c r="A63" s="15" t="s">
        <v>35</v>
      </c>
      <c r="B63" s="36" t="s">
        <v>36</v>
      </c>
      <c r="C63" s="36" t="s">
        <v>32</v>
      </c>
      <c r="D63" s="35">
        <v>9</v>
      </c>
      <c r="E63" s="27">
        <v>6.4</v>
      </c>
      <c r="F63" s="18">
        <f>(675)*(D63-E63)</f>
        <v>1754.9999999999998</v>
      </c>
      <c r="G63" s="16" t="s">
        <v>28</v>
      </c>
    </row>
    <row r="64" spans="1:9">
      <c r="A64" s="15" t="s">
        <v>35</v>
      </c>
      <c r="B64" s="36" t="s">
        <v>55</v>
      </c>
      <c r="C64" s="36" t="s">
        <v>26</v>
      </c>
      <c r="D64" s="35">
        <v>300</v>
      </c>
      <c r="E64" s="27">
        <v>304</v>
      </c>
      <c r="F64" s="18">
        <f>(75)*(E64-D64)</f>
        <v>300</v>
      </c>
      <c r="G64" s="16" t="s">
        <v>18</v>
      </c>
    </row>
    <row r="65" spans="1:9">
      <c r="A65" s="15" t="s">
        <v>35</v>
      </c>
      <c r="B65" s="36" t="s">
        <v>56</v>
      </c>
      <c r="C65" s="36" t="s">
        <v>19</v>
      </c>
      <c r="D65" s="35">
        <v>80</v>
      </c>
      <c r="E65" s="27">
        <v>94</v>
      </c>
      <c r="F65" s="18">
        <f>(175)*(E65-D65)</f>
        <v>2450</v>
      </c>
      <c r="G65" s="16" t="s">
        <v>28</v>
      </c>
    </row>
    <row r="66" spans="1:9">
      <c r="A66" s="15"/>
      <c r="B66" s="36"/>
      <c r="C66" s="36"/>
      <c r="D66" s="35"/>
      <c r="E66" s="27"/>
      <c r="F66" s="18"/>
      <c r="G66" s="16"/>
    </row>
    <row r="67" spans="1:9">
      <c r="A67" s="15"/>
      <c r="B67" s="36"/>
      <c r="C67" s="36"/>
      <c r="D67" s="35"/>
      <c r="E67" s="27"/>
      <c r="F67" s="18"/>
      <c r="G67" s="16"/>
      <c r="I67" s="14"/>
    </row>
    <row r="68" spans="1:9">
      <c r="A68" s="54" t="s">
        <v>10</v>
      </c>
      <c r="B68" s="55"/>
      <c r="C68" s="55"/>
      <c r="D68" s="55"/>
      <c r="E68" s="56"/>
      <c r="F68" s="34">
        <f>SUM(F60:F67)</f>
        <v>8702.8089645115251</v>
      </c>
      <c r="I68" s="14"/>
    </row>
    <row r="69" spans="1:9">
      <c r="A69" s="53" t="s">
        <v>22</v>
      </c>
      <c r="B69" s="51"/>
      <c r="C69" s="51"/>
      <c r="F69" s="13"/>
      <c r="I69" s="14"/>
    </row>
    <row r="70" spans="1:9" ht="10.8" customHeight="1">
      <c r="F70" s="13"/>
      <c r="I70" s="14"/>
    </row>
    <row r="71" spans="1:9">
      <c r="F71" s="13"/>
      <c r="I71" s="14"/>
    </row>
    <row r="72" spans="1:9">
      <c r="I72" s="14"/>
    </row>
    <row r="73" spans="1:9">
      <c r="I73" s="14"/>
    </row>
    <row r="74" spans="1:9">
      <c r="I74" s="14"/>
    </row>
    <row r="75" spans="1:9" ht="14.4" customHeight="1">
      <c r="A75" s="48" t="s">
        <v>17</v>
      </c>
      <c r="B75" s="49"/>
      <c r="C75" s="49"/>
      <c r="D75" s="49"/>
      <c r="E75" s="49"/>
      <c r="F75" s="49"/>
      <c r="G75" s="50"/>
      <c r="I75" s="14"/>
    </row>
    <row r="76" spans="1:9" ht="14.4" customHeight="1">
      <c r="A76" s="38" t="s">
        <v>11</v>
      </c>
      <c r="B76" s="38" t="s">
        <v>1</v>
      </c>
      <c r="C76" s="38" t="s">
        <v>2</v>
      </c>
      <c r="D76" s="17" t="s">
        <v>3</v>
      </c>
      <c r="E76" s="25" t="s">
        <v>5</v>
      </c>
      <c r="F76" s="25" t="s">
        <v>4</v>
      </c>
      <c r="G76" s="25" t="s">
        <v>18</v>
      </c>
    </row>
    <row r="77" spans="1:9">
      <c r="A77" s="15" t="s">
        <v>25</v>
      </c>
      <c r="B77" s="36" t="s">
        <v>29</v>
      </c>
      <c r="C77" s="36" t="s">
        <v>19</v>
      </c>
      <c r="D77" s="35">
        <v>424</v>
      </c>
      <c r="E77" s="27">
        <v>399</v>
      </c>
      <c r="F77" s="44">
        <v>460</v>
      </c>
    </row>
    <row r="78" spans="1:9">
      <c r="A78" s="15" t="s">
        <v>25</v>
      </c>
      <c r="B78" s="36" t="s">
        <v>42</v>
      </c>
      <c r="C78" s="36" t="s">
        <v>26</v>
      </c>
      <c r="D78" s="35">
        <v>5664</v>
      </c>
      <c r="E78" s="27">
        <v>5466</v>
      </c>
      <c r="F78" s="44">
        <v>5900</v>
      </c>
    </row>
    <row r="79" spans="1:9">
      <c r="A79" s="15" t="s">
        <v>25</v>
      </c>
      <c r="B79" s="36" t="s">
        <v>57</v>
      </c>
      <c r="C79" s="36" t="s">
        <v>19</v>
      </c>
      <c r="D79" s="35">
        <v>2900</v>
      </c>
      <c r="E79" s="27">
        <v>2747</v>
      </c>
      <c r="F79" s="44">
        <v>3200</v>
      </c>
    </row>
    <row r="80" spans="1:9">
      <c r="A80" s="15" t="s">
        <v>25</v>
      </c>
      <c r="B80" s="36" t="s">
        <v>62</v>
      </c>
      <c r="C80" s="36" t="s">
        <v>19</v>
      </c>
      <c r="D80" s="35">
        <v>145</v>
      </c>
      <c r="E80" s="27">
        <v>138</v>
      </c>
      <c r="F80" s="44">
        <v>145</v>
      </c>
    </row>
    <row r="81" spans="1:7">
      <c r="A81" s="15" t="s">
        <v>25</v>
      </c>
      <c r="B81" s="36" t="s">
        <v>64</v>
      </c>
      <c r="C81" s="36" t="s">
        <v>19</v>
      </c>
      <c r="D81" s="35">
        <v>7800</v>
      </c>
      <c r="E81" s="27">
        <v>7620</v>
      </c>
      <c r="F81" s="44">
        <v>8100</v>
      </c>
    </row>
    <row r="82" spans="1:7">
      <c r="A82" s="15" t="s">
        <v>25</v>
      </c>
      <c r="B82" s="36" t="s">
        <v>65</v>
      </c>
      <c r="C82" s="36" t="s">
        <v>19</v>
      </c>
      <c r="D82" s="35">
        <v>1760</v>
      </c>
      <c r="E82" s="27">
        <v>1688</v>
      </c>
      <c r="F82" s="44">
        <v>1890</v>
      </c>
    </row>
    <row r="83" spans="1:7">
      <c r="A83" s="15" t="s">
        <v>25</v>
      </c>
      <c r="B83" s="36" t="s">
        <v>66</v>
      </c>
      <c r="C83" s="36" t="s">
        <v>19</v>
      </c>
      <c r="D83" s="35">
        <v>6250</v>
      </c>
      <c r="E83" s="27">
        <v>6050</v>
      </c>
      <c r="F83" s="44">
        <v>6550</v>
      </c>
    </row>
    <row r="84" spans="1:7">
      <c r="A84" s="15" t="s">
        <v>35</v>
      </c>
      <c r="B84" s="36" t="s">
        <v>54</v>
      </c>
      <c r="C84" s="36" t="s">
        <v>32</v>
      </c>
      <c r="D84" s="35">
        <v>9.5</v>
      </c>
      <c r="E84" s="27">
        <v>12.5</v>
      </c>
      <c r="F84" s="44">
        <v>4</v>
      </c>
      <c r="G84" s="6">
        <v>9.1</v>
      </c>
    </row>
  </sheetData>
  <mergeCells count="11">
    <mergeCell ref="A18:G18"/>
    <mergeCell ref="A2:I2"/>
    <mergeCell ref="A22:I22"/>
    <mergeCell ref="A3:I3"/>
    <mergeCell ref="A35:G35"/>
    <mergeCell ref="A75:G75"/>
    <mergeCell ref="A36:C36"/>
    <mergeCell ref="A58:G58"/>
    <mergeCell ref="A69:C69"/>
    <mergeCell ref="A42:F42"/>
    <mergeCell ref="A68:E68"/>
  </mergeCells>
  <phoneticPr fontId="0" type="noConversion"/>
  <conditionalFormatting sqref="F68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2024-11-06T10:12:58Z</dcterms:modified>
</cp:coreProperties>
</file>