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8680" yWindow="-120" windowWidth="23256" windowHeight="13020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2" i="1"/>
  <c r="G28"/>
  <c r="H28" s="1"/>
  <c r="H13"/>
  <c r="F55"/>
  <c r="F54"/>
  <c r="F53"/>
  <c r="H12"/>
  <c r="F50"/>
  <c r="F51" l="1"/>
  <c r="H11"/>
  <c r="H8"/>
  <c r="H9"/>
  <c r="G27" l="1"/>
  <c r="H27" s="1"/>
  <c r="G26" l="1"/>
  <c r="H26" s="1"/>
  <c r="H6" l="1"/>
  <c r="H7"/>
  <c r="H10"/>
  <c r="H5"/>
  <c r="G25" l="1"/>
  <c r="H25" s="1"/>
  <c r="G22" l="1"/>
  <c r="H22" s="1"/>
  <c r="G23"/>
  <c r="H23" s="1"/>
  <c r="G24"/>
  <c r="H24" s="1"/>
  <c r="H33" l="1"/>
  <c r="H16"/>
  <c r="F59" l="1"/>
</calcChain>
</file>

<file path=xl/sharedStrings.xml><?xml version="1.0" encoding="utf-8"?>
<sst xmlns="http://schemas.openxmlformats.org/spreadsheetml/2006/main" count="139" uniqueCount="56">
  <si>
    <t>FOR INTERNAL USE ONLY</t>
  </si>
  <si>
    <t>Stock</t>
  </si>
  <si>
    <t>Buy/Sell</t>
  </si>
  <si>
    <t>Entry Rate</t>
  </si>
  <si>
    <t>Target</t>
  </si>
  <si>
    <t>Stop Loss</t>
  </si>
  <si>
    <t>Exit Rate</t>
  </si>
  <si>
    <t>Lot Size</t>
  </si>
  <si>
    <t>P/L</t>
  </si>
  <si>
    <t>Remarks</t>
  </si>
  <si>
    <t>Total (Gross Amount)</t>
  </si>
  <si>
    <t>Type</t>
  </si>
  <si>
    <t>EXIT RATE</t>
  </si>
  <si>
    <t>SL</t>
  </si>
  <si>
    <t>* Profit calculated based on 1 lacs invested in each call</t>
  </si>
  <si>
    <t>Profit/ Loss</t>
  </si>
  <si>
    <t>INTRADAY CALLS (F&amp;O)</t>
  </si>
  <si>
    <t>Open Trading Calls &amp; Positional (Cash + Futures + Options)</t>
  </si>
  <si>
    <t>RSL</t>
  </si>
  <si>
    <t>BUY</t>
  </si>
  <si>
    <t>INTRADAY CALLS (CASH)*</t>
  </si>
  <si>
    <t>Updates on Trading Calls &amp; Positional (Cash + Futures + Options) ***</t>
  </si>
  <si>
    <t>*** P/L has been calculated based on 50 thousands invested in cash</t>
  </si>
  <si>
    <t>Type5</t>
  </si>
  <si>
    <t>Quantity</t>
  </si>
  <si>
    <t>PRUDENT TRADE</t>
  </si>
  <si>
    <t xml:space="preserve">BUY </t>
  </si>
  <si>
    <t>Positional Calls (Cash + Futures + Options)</t>
  </si>
  <si>
    <t>BOOKED PROFIT</t>
  </si>
  <si>
    <t>JUBLINGREA</t>
  </si>
  <si>
    <t>GPIL</t>
  </si>
  <si>
    <t>OPTION STRATEGY</t>
  </si>
  <si>
    <t>RAYMOND</t>
  </si>
  <si>
    <t>EIDPARRY</t>
  </si>
  <si>
    <t>ULTRACEM</t>
  </si>
  <si>
    <t>SELL</t>
  </si>
  <si>
    <t>INDUSINDBANK BULL CALL SPREAD; SIMULTANEOUSLY BUY 1020 CALL AT 36 N SELL 1040 CALL AT 27.50</t>
  </si>
  <si>
    <t>DEVYANI</t>
  </si>
  <si>
    <t>KFINTECH</t>
  </si>
  <si>
    <t>HUDCO</t>
  </si>
  <si>
    <t>JMFINANCIAL</t>
  </si>
  <si>
    <t>INDIANBANK</t>
  </si>
  <si>
    <t>TATACHEM</t>
  </si>
  <si>
    <t>INFY 1960 CALL</t>
  </si>
  <si>
    <t>HINDALCO 580 PUT</t>
  </si>
  <si>
    <t>IGL 430 PUT</t>
  </si>
  <si>
    <t>SENSEX 79500 PUT</t>
  </si>
  <si>
    <t>INDIGO 4400O PUT</t>
  </si>
  <si>
    <t>INDHOTEL 860 PUT</t>
  </si>
  <si>
    <t>NIFTY 23750 PUT</t>
  </si>
  <si>
    <t>MCX 5900 PUT</t>
  </si>
  <si>
    <t>AMBUJACEM 530 LONG PUT OPTION</t>
  </si>
  <si>
    <t>TATACONSUMER 940 LONG CALL OPTION</t>
  </si>
  <si>
    <t>INDHOTEL 850 LONG PUT OPTION</t>
  </si>
  <si>
    <t>NIFTY 23600 PUT</t>
  </si>
  <si>
    <t>MOTILALOFS</t>
  </si>
</sst>
</file>

<file path=xl/styles.xml><?xml version="1.0" encoding="utf-8"?>
<styleSheet xmlns="http://schemas.openxmlformats.org/spreadsheetml/2006/main">
  <fonts count="9">
    <font>
      <sz val="10"/>
      <name val="Arial"/>
    </font>
    <font>
      <sz val="10"/>
      <name val="Source Sans Pro"/>
      <family val="2"/>
    </font>
    <font>
      <sz val="11"/>
      <name val="Source Sans Pro"/>
      <family val="2"/>
    </font>
    <font>
      <sz val="11"/>
      <color indexed="8"/>
      <name val="Source Sans Pro"/>
      <family val="2"/>
    </font>
    <font>
      <b/>
      <sz val="11"/>
      <name val="Source Sans Pro"/>
      <family val="2"/>
    </font>
    <font>
      <b/>
      <i/>
      <sz val="11"/>
      <name val="Source Sans Pro"/>
      <family val="2"/>
    </font>
    <font>
      <sz val="11"/>
      <color indexed="9"/>
      <name val="Source Sans Pro"/>
      <family val="2"/>
    </font>
    <font>
      <b/>
      <sz val="11"/>
      <color theme="1"/>
      <name val="Source Sans Pro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3" fillId="0" borderId="1" xfId="0" applyFont="1" applyBorder="1"/>
    <xf numFmtId="0" fontId="3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2" fillId="0" borderId="0" xfId="0" applyFont="1"/>
    <xf numFmtId="0" fontId="2" fillId="2" borderId="0" xfId="0" applyFont="1" applyFill="1"/>
    <xf numFmtId="0" fontId="4" fillId="2" borderId="0" xfId="0" applyFont="1" applyFill="1" applyAlignment="1">
      <alignment horizontal="center" wrapText="1"/>
    </xf>
    <xf numFmtId="0" fontId="5" fillId="2" borderId="1" xfId="0" applyFont="1" applyFill="1" applyBorder="1"/>
    <xf numFmtId="0" fontId="4" fillId="2" borderId="0" xfId="0" applyFont="1" applyFill="1"/>
    <xf numFmtId="0" fontId="6" fillId="2" borderId="0" xfId="0" applyFont="1" applyFill="1" applyAlignment="1">
      <alignment horizontal="center"/>
    </xf>
    <xf numFmtId="0" fontId="2" fillId="0" borderId="1" xfId="0" applyFont="1" applyBorder="1"/>
    <xf numFmtId="1" fontId="2" fillId="0" borderId="0" xfId="0" applyNumberFormat="1" applyFont="1"/>
    <xf numFmtId="2" fontId="2" fillId="0" borderId="0" xfId="0" applyNumberFormat="1" applyFont="1"/>
    <xf numFmtId="0" fontId="2" fillId="0" borderId="2" xfId="0" applyFont="1" applyBorder="1"/>
    <xf numFmtId="0" fontId="2" fillId="0" borderId="2" xfId="0" applyFont="1" applyBorder="1" applyAlignment="1">
      <alignment horizontal="right"/>
    </xf>
    <xf numFmtId="0" fontId="7" fillId="3" borderId="2" xfId="0" applyFont="1" applyFill="1" applyBorder="1" applyAlignment="1">
      <alignment horizontal="center" wrapText="1"/>
    </xf>
    <xf numFmtId="1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1" fontId="2" fillId="0" borderId="2" xfId="0" applyNumberFormat="1" applyFont="1" applyBorder="1" applyAlignment="1">
      <alignment horizontal="right"/>
    </xf>
    <xf numFmtId="1" fontId="4" fillId="4" borderId="2" xfId="0" applyNumberFormat="1" applyFont="1" applyFill="1" applyBorder="1"/>
    <xf numFmtId="1" fontId="2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4" fillId="4" borderId="2" xfId="0" applyFont="1" applyFill="1" applyBorder="1"/>
    <xf numFmtId="0" fontId="7" fillId="3" borderId="2" xfId="0" applyFont="1" applyFill="1" applyBorder="1" applyAlignment="1">
      <alignment horizontal="right" wrapText="1"/>
    </xf>
    <xf numFmtId="0" fontId="5" fillId="0" borderId="0" xfId="0" applyFont="1"/>
    <xf numFmtId="0" fontId="0" fillId="0" borderId="2" xfId="0" applyBorder="1" applyAlignment="1">
      <alignment horizontal="right"/>
    </xf>
    <xf numFmtId="0" fontId="4" fillId="0" borderId="0" xfId="0" applyFont="1" applyAlignment="1">
      <alignment horizontal="center"/>
    </xf>
    <xf numFmtId="1" fontId="4" fillId="0" borderId="0" xfId="0" applyNumberFormat="1" applyFont="1"/>
    <xf numFmtId="0" fontId="4" fillId="0" borderId="0" xfId="0" applyFont="1"/>
    <xf numFmtId="19" fontId="2" fillId="0" borderId="0" xfId="0" applyNumberFormat="1" applyFont="1"/>
    <xf numFmtId="19" fontId="4" fillId="0" borderId="0" xfId="0" applyNumberFormat="1" applyFont="1" applyAlignment="1">
      <alignment horizontal="center" wrapText="1"/>
    </xf>
    <xf numFmtId="19" fontId="4" fillId="2" borderId="0" xfId="0" applyNumberFormat="1" applyFont="1" applyFill="1" applyAlignment="1">
      <alignment horizontal="center" wrapText="1"/>
    </xf>
    <xf numFmtId="1" fontId="4" fillId="3" borderId="6" xfId="0" applyNumberFormat="1" applyFont="1" applyFill="1" applyBorder="1"/>
    <xf numFmtId="0" fontId="7" fillId="3" borderId="2" xfId="0" applyFont="1" applyFill="1" applyBorder="1" applyAlignment="1">
      <alignment horizontal="left" wrapText="1"/>
    </xf>
    <xf numFmtId="0" fontId="8" fillId="0" borderId="0" xfId="0" applyFont="1" applyAlignment="1">
      <alignment horizontal="right"/>
    </xf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0" fontId="2" fillId="0" borderId="2" xfId="0" applyFont="1" applyBorder="1"/>
    <xf numFmtId="1" fontId="3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0" fontId="8" fillId="0" borderId="2" xfId="0" applyFont="1" applyBorder="1" applyAlignment="1">
      <alignment horizontal="right"/>
    </xf>
    <xf numFmtId="0" fontId="8" fillId="0" borderId="2" xfId="0" applyFont="1" applyBorder="1"/>
    <xf numFmtId="3" fontId="8" fillId="0" borderId="2" xfId="0" applyNumberFormat="1" applyFont="1" applyBorder="1" applyAlignment="1">
      <alignment horizontal="right"/>
    </xf>
    <xf numFmtId="0" fontId="2" fillId="0" borderId="0" xfId="0" applyFont="1" applyBorder="1"/>
    <xf numFmtId="0" fontId="8" fillId="0" borderId="0" xfId="0" applyFont="1" applyFill="1" applyBorder="1"/>
    <xf numFmtId="0" fontId="5" fillId="0" borderId="0" xfId="0" applyFont="1"/>
    <xf numFmtId="0" fontId="4" fillId="4" borderId="2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 wrapText="1"/>
    </xf>
    <xf numFmtId="0" fontId="7" fillId="3" borderId="3" xfId="0" applyFont="1" applyFill="1" applyBorder="1" applyAlignment="1">
      <alignment horizontal="center" wrapText="1"/>
    </xf>
    <xf numFmtId="0" fontId="7" fillId="3" borderId="4" xfId="0" applyFont="1" applyFill="1" applyBorder="1" applyAlignment="1">
      <alignment horizontal="center" wrapText="1"/>
    </xf>
    <xf numFmtId="0" fontId="7" fillId="3" borderId="5" xfId="0" applyFont="1" applyFill="1" applyBorder="1" applyAlignment="1">
      <alignment horizontal="center" wrapText="1"/>
    </xf>
    <xf numFmtId="0" fontId="5" fillId="0" borderId="0" xfId="0" applyFont="1"/>
    <xf numFmtId="0" fontId="5" fillId="0" borderId="1" xfId="0" applyFont="1" applyBorder="1"/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70"/>
  <sheetViews>
    <sheetView tabSelected="1" topLeftCell="A56" zoomScaleNormal="100" workbookViewId="0">
      <selection activeCell="I65" sqref="I65"/>
    </sheetView>
  </sheetViews>
  <sheetFormatPr defaultRowHeight="14.4"/>
  <cols>
    <col min="1" max="1" width="30.6640625" style="6" customWidth="1"/>
    <col min="2" max="2" width="22.44140625" style="6" bestFit="1" customWidth="1"/>
    <col min="3" max="3" width="10.88671875" style="6" customWidth="1"/>
    <col min="4" max="4" width="11.21875" style="6" customWidth="1"/>
    <col min="5" max="5" width="11.5546875" style="6" customWidth="1"/>
    <col min="6" max="6" width="16" style="6" bestFit="1" customWidth="1"/>
    <col min="7" max="7" width="16.109375" style="6" customWidth="1"/>
    <col min="8" max="8" width="11.33203125" style="6" bestFit="1" customWidth="1"/>
    <col min="9" max="9" width="16.109375" style="1" customWidth="1"/>
  </cols>
  <sheetData>
    <row r="1" spans="1:9">
      <c r="I1" s="6"/>
    </row>
    <row r="2" spans="1:9">
      <c r="A2" s="49" t="s">
        <v>0</v>
      </c>
      <c r="B2" s="49"/>
      <c r="C2" s="49"/>
      <c r="D2" s="49"/>
      <c r="E2" s="49"/>
      <c r="F2" s="49"/>
      <c r="G2" s="49"/>
      <c r="H2" s="49"/>
      <c r="I2" s="49"/>
    </row>
    <row r="3" spans="1:9">
      <c r="A3" s="49" t="s">
        <v>16</v>
      </c>
      <c r="B3" s="49"/>
      <c r="C3" s="49"/>
      <c r="D3" s="49"/>
      <c r="E3" s="49"/>
      <c r="F3" s="49"/>
      <c r="G3" s="49"/>
      <c r="H3" s="49"/>
      <c r="I3" s="49"/>
    </row>
    <row r="4" spans="1:9">
      <c r="A4" s="17" t="s">
        <v>1</v>
      </c>
      <c r="B4" s="17" t="s">
        <v>2</v>
      </c>
      <c r="C4" s="17" t="s">
        <v>3</v>
      </c>
      <c r="D4" s="17" t="s">
        <v>5</v>
      </c>
      <c r="E4" s="17" t="s">
        <v>4</v>
      </c>
      <c r="F4" s="17" t="s">
        <v>6</v>
      </c>
      <c r="G4" s="17" t="s">
        <v>7</v>
      </c>
      <c r="H4" s="17" t="s">
        <v>8</v>
      </c>
      <c r="I4" s="17" t="s">
        <v>9</v>
      </c>
    </row>
    <row r="5" spans="1:9">
      <c r="A5" s="19" t="s">
        <v>43</v>
      </c>
      <c r="B5" s="39" t="s">
        <v>26</v>
      </c>
      <c r="C5" s="20">
        <v>55</v>
      </c>
      <c r="D5" s="20">
        <v>52</v>
      </c>
      <c r="E5" s="20">
        <v>65</v>
      </c>
      <c r="F5" s="20">
        <v>52</v>
      </c>
      <c r="G5" s="22">
        <v>400</v>
      </c>
      <c r="H5" s="18">
        <f>+G5*(F5-C5)</f>
        <v>-1200</v>
      </c>
      <c r="I5" s="23" t="s">
        <v>13</v>
      </c>
    </row>
    <row r="6" spans="1:9">
      <c r="A6" s="19" t="s">
        <v>44</v>
      </c>
      <c r="B6" s="39" t="s">
        <v>19</v>
      </c>
      <c r="C6" s="16">
        <v>13</v>
      </c>
      <c r="D6" s="16">
        <v>11.9</v>
      </c>
      <c r="E6" s="16">
        <v>17</v>
      </c>
      <c r="F6" s="16">
        <v>14.3</v>
      </c>
      <c r="G6" s="22">
        <v>1400</v>
      </c>
      <c r="H6" s="40">
        <f t="shared" ref="H6:H13" si="0">+G6*(F6-C6)</f>
        <v>1820.0000000000009</v>
      </c>
      <c r="I6" s="23" t="s">
        <v>28</v>
      </c>
    </row>
    <row r="7" spans="1:9">
      <c r="A7" s="19" t="s">
        <v>45</v>
      </c>
      <c r="B7" s="39" t="s">
        <v>19</v>
      </c>
      <c r="C7" s="16">
        <v>19.5</v>
      </c>
      <c r="D7" s="16">
        <v>18.5</v>
      </c>
      <c r="E7" s="16">
        <v>23</v>
      </c>
      <c r="F7" s="16">
        <v>21.3</v>
      </c>
      <c r="G7" s="22">
        <v>1375</v>
      </c>
      <c r="H7" s="40">
        <f t="shared" si="0"/>
        <v>2475.0000000000009</v>
      </c>
      <c r="I7" s="23" t="s">
        <v>28</v>
      </c>
    </row>
    <row r="8" spans="1:9">
      <c r="A8" s="19" t="s">
        <v>46</v>
      </c>
      <c r="B8" s="39" t="s">
        <v>19</v>
      </c>
      <c r="C8" s="16">
        <v>500</v>
      </c>
      <c r="D8" s="16">
        <v>400</v>
      </c>
      <c r="E8" s="16">
        <v>700</v>
      </c>
      <c r="F8" s="16">
        <v>620</v>
      </c>
      <c r="G8" s="22">
        <v>10</v>
      </c>
      <c r="H8" s="40">
        <f t="shared" si="0"/>
        <v>1200</v>
      </c>
      <c r="I8" s="23" t="s">
        <v>28</v>
      </c>
    </row>
    <row r="9" spans="1:9">
      <c r="A9" s="19" t="s">
        <v>47</v>
      </c>
      <c r="B9" s="39" t="s">
        <v>19</v>
      </c>
      <c r="C9" s="16">
        <v>120</v>
      </c>
      <c r="D9" s="16">
        <v>110</v>
      </c>
      <c r="E9" s="16">
        <v>145</v>
      </c>
      <c r="F9" s="16">
        <v>135</v>
      </c>
      <c r="G9" s="22">
        <v>150</v>
      </c>
      <c r="H9" s="40">
        <f t="shared" si="0"/>
        <v>2250</v>
      </c>
      <c r="I9" s="23" t="s">
        <v>28</v>
      </c>
    </row>
    <row r="10" spans="1:9">
      <c r="A10" s="19" t="s">
        <v>48</v>
      </c>
      <c r="B10" s="39" t="s">
        <v>19</v>
      </c>
      <c r="C10" s="16">
        <v>20.5</v>
      </c>
      <c r="D10" s="16">
        <v>19</v>
      </c>
      <c r="E10" s="16">
        <v>25</v>
      </c>
      <c r="F10" s="16">
        <v>23.5</v>
      </c>
      <c r="G10" s="22">
        <v>1000</v>
      </c>
      <c r="H10" s="40">
        <f t="shared" si="0"/>
        <v>3000</v>
      </c>
      <c r="I10" s="23" t="s">
        <v>28</v>
      </c>
    </row>
    <row r="11" spans="1:9">
      <c r="A11" s="19" t="s">
        <v>49</v>
      </c>
      <c r="B11" s="39" t="s">
        <v>19</v>
      </c>
      <c r="C11" s="16">
        <v>176</v>
      </c>
      <c r="D11" s="16">
        <v>150</v>
      </c>
      <c r="E11" s="16">
        <v>220</v>
      </c>
      <c r="F11" s="16">
        <v>199</v>
      </c>
      <c r="G11" s="22">
        <v>75</v>
      </c>
      <c r="H11" s="40">
        <f t="shared" si="0"/>
        <v>1725</v>
      </c>
      <c r="I11" s="23" t="s">
        <v>28</v>
      </c>
    </row>
    <row r="12" spans="1:9">
      <c r="A12" s="19" t="s">
        <v>50</v>
      </c>
      <c r="B12" s="39" t="s">
        <v>19</v>
      </c>
      <c r="C12" s="16">
        <v>230</v>
      </c>
      <c r="D12" s="16">
        <v>215</v>
      </c>
      <c r="E12" s="16">
        <v>275</v>
      </c>
      <c r="F12" s="16">
        <v>255</v>
      </c>
      <c r="G12" s="22">
        <v>100</v>
      </c>
      <c r="H12" s="40">
        <f t="shared" si="0"/>
        <v>2500</v>
      </c>
      <c r="I12" s="23" t="s">
        <v>28</v>
      </c>
    </row>
    <row r="13" spans="1:9">
      <c r="A13" s="19" t="s">
        <v>54</v>
      </c>
      <c r="B13" s="39" t="s">
        <v>19</v>
      </c>
      <c r="C13" s="16">
        <v>200</v>
      </c>
      <c r="D13" s="16">
        <v>175</v>
      </c>
      <c r="E13" s="16">
        <v>260</v>
      </c>
      <c r="F13" s="16">
        <v>175</v>
      </c>
      <c r="G13" s="22">
        <v>75</v>
      </c>
      <c r="H13" s="40">
        <f t="shared" si="0"/>
        <v>-1875</v>
      </c>
      <c r="I13" s="23" t="s">
        <v>13</v>
      </c>
    </row>
    <row r="14" spans="1:9">
      <c r="A14" s="19"/>
      <c r="B14" s="39"/>
      <c r="C14" s="16"/>
      <c r="D14" s="16"/>
      <c r="E14" s="16"/>
      <c r="F14" s="16"/>
      <c r="G14" s="22"/>
      <c r="H14" s="40"/>
      <c r="I14" s="23"/>
    </row>
    <row r="15" spans="1:9">
      <c r="A15" s="19"/>
      <c r="B15" s="39"/>
      <c r="C15" s="16"/>
      <c r="D15" s="16"/>
      <c r="E15" s="16"/>
      <c r="F15" s="16"/>
      <c r="G15" s="22"/>
      <c r="H15" s="40"/>
      <c r="I15" s="23"/>
    </row>
    <row r="16" spans="1:9">
      <c r="A16" s="48" t="s">
        <v>10</v>
      </c>
      <c r="B16" s="48"/>
      <c r="C16" s="48"/>
      <c r="D16" s="48"/>
      <c r="E16" s="48"/>
      <c r="F16" s="48"/>
      <c r="G16" s="48"/>
      <c r="H16" s="21">
        <f>SUM(H5:H15)</f>
        <v>11895.000000000002</v>
      </c>
      <c r="I16" s="24"/>
    </row>
    <row r="17" spans="1:9">
      <c r="A17" s="28"/>
      <c r="B17" s="28"/>
      <c r="C17" s="28"/>
      <c r="D17" s="28"/>
      <c r="E17" s="28"/>
      <c r="F17" s="28"/>
      <c r="G17" s="28"/>
      <c r="H17" s="29"/>
      <c r="I17" s="30"/>
    </row>
    <row r="18" spans="1:9">
      <c r="A18" s="28"/>
      <c r="C18" s="28"/>
      <c r="D18" s="28"/>
      <c r="E18" s="28"/>
      <c r="F18" s="28"/>
      <c r="G18" s="28"/>
      <c r="H18" s="29"/>
      <c r="I18" s="30"/>
    </row>
    <row r="19" spans="1:9">
      <c r="A19" s="2"/>
      <c r="I19" s="6"/>
    </row>
    <row r="20" spans="1:9">
      <c r="A20" s="49" t="s">
        <v>20</v>
      </c>
      <c r="B20" s="49"/>
      <c r="C20" s="49"/>
      <c r="D20" s="49"/>
      <c r="E20" s="49"/>
      <c r="F20" s="49"/>
      <c r="G20" s="49"/>
      <c r="H20" s="49"/>
      <c r="I20" s="49"/>
    </row>
    <row r="21" spans="1:9">
      <c r="A21" s="17" t="s">
        <v>1</v>
      </c>
      <c r="B21" s="17" t="s">
        <v>2</v>
      </c>
      <c r="C21" s="17" t="s">
        <v>3</v>
      </c>
      <c r="D21" s="17" t="s">
        <v>5</v>
      </c>
      <c r="E21" s="17" t="s">
        <v>4</v>
      </c>
      <c r="F21" s="17" t="s">
        <v>6</v>
      </c>
      <c r="G21" s="17" t="s">
        <v>24</v>
      </c>
      <c r="H21" s="17" t="s">
        <v>8</v>
      </c>
      <c r="I21" s="17" t="s">
        <v>9</v>
      </c>
    </row>
    <row r="22" spans="1:9" ht="14.25" customHeight="1">
      <c r="A22" s="19" t="s">
        <v>37</v>
      </c>
      <c r="B22" s="39" t="s">
        <v>26</v>
      </c>
      <c r="C22" s="20">
        <v>197</v>
      </c>
      <c r="D22" s="20">
        <v>195</v>
      </c>
      <c r="E22" s="20">
        <v>201</v>
      </c>
      <c r="F22" s="20">
        <v>199.8</v>
      </c>
      <c r="G22" s="22">
        <f>100000/C22</f>
        <v>507.61421319796955</v>
      </c>
      <c r="H22" s="40">
        <f t="shared" ref="H22:H24" si="1">(F22-C22)*G22</f>
        <v>1421.3197969543205</v>
      </c>
      <c r="I22" s="23" t="s">
        <v>28</v>
      </c>
    </row>
    <row r="23" spans="1:9" ht="14.25" customHeight="1">
      <c r="A23" s="19" t="s">
        <v>38</v>
      </c>
      <c r="B23" s="39" t="s">
        <v>19</v>
      </c>
      <c r="C23" s="15">
        <v>1490</v>
      </c>
      <c r="D23" s="16">
        <v>1475</v>
      </c>
      <c r="E23" s="16">
        <v>1520</v>
      </c>
      <c r="F23" s="20">
        <v>1475</v>
      </c>
      <c r="G23" s="22">
        <f t="shared" ref="G23:G25" si="2">100000/C23</f>
        <v>67.114093959731548</v>
      </c>
      <c r="H23" s="40">
        <f t="shared" si="1"/>
        <v>-1006.7114093959732</v>
      </c>
      <c r="I23" s="23" t="s">
        <v>13</v>
      </c>
    </row>
    <row r="24" spans="1:9" ht="14.25" customHeight="1">
      <c r="A24" s="19" t="s">
        <v>39</v>
      </c>
      <c r="B24" s="39" t="s">
        <v>19</v>
      </c>
      <c r="C24" s="16">
        <v>252.5</v>
      </c>
      <c r="D24" s="16">
        <v>250</v>
      </c>
      <c r="E24" s="16">
        <v>258</v>
      </c>
      <c r="F24" s="20">
        <v>250</v>
      </c>
      <c r="G24" s="22">
        <f t="shared" si="2"/>
        <v>396.03960396039605</v>
      </c>
      <c r="H24" s="40">
        <f t="shared" si="1"/>
        <v>-990.09900990099015</v>
      </c>
      <c r="I24" s="23" t="s">
        <v>13</v>
      </c>
    </row>
    <row r="25" spans="1:9" ht="14.25" customHeight="1">
      <c r="A25" s="19" t="s">
        <v>40</v>
      </c>
      <c r="B25" s="39" t="s">
        <v>35</v>
      </c>
      <c r="C25" s="16">
        <v>126.8</v>
      </c>
      <c r="D25" s="16">
        <v>128</v>
      </c>
      <c r="E25" s="16">
        <v>124</v>
      </c>
      <c r="F25" s="20">
        <v>125</v>
      </c>
      <c r="G25" s="22">
        <f t="shared" si="2"/>
        <v>788.64353312302842</v>
      </c>
      <c r="H25" s="40">
        <f>(C25-F25)*G25</f>
        <v>1419.558359621449</v>
      </c>
      <c r="I25" s="23" t="s">
        <v>28</v>
      </c>
    </row>
    <row r="26" spans="1:9" ht="14.4" customHeight="1">
      <c r="A26" s="19" t="s">
        <v>41</v>
      </c>
      <c r="B26" s="39" t="s">
        <v>35</v>
      </c>
      <c r="C26" s="16">
        <v>507</v>
      </c>
      <c r="D26" s="16">
        <v>512</v>
      </c>
      <c r="E26" s="16">
        <v>498</v>
      </c>
      <c r="F26" s="20">
        <v>506.5</v>
      </c>
      <c r="G26" s="22">
        <f t="shared" ref="G26:G28" si="3">100000/C26</f>
        <v>197.23865877712032</v>
      </c>
      <c r="H26" s="40">
        <f t="shared" ref="H26:H28" si="4">(C26-F26)*G26</f>
        <v>98.619329388560161</v>
      </c>
      <c r="I26" s="23" t="s">
        <v>18</v>
      </c>
    </row>
    <row r="27" spans="1:9" ht="13.8" customHeight="1">
      <c r="A27" s="19" t="s">
        <v>42</v>
      </c>
      <c r="B27" s="39" t="s">
        <v>35</v>
      </c>
      <c r="C27" s="16">
        <v>999</v>
      </c>
      <c r="D27" s="16">
        <v>1010</v>
      </c>
      <c r="E27" s="16">
        <v>980</v>
      </c>
      <c r="F27" s="20">
        <v>998</v>
      </c>
      <c r="G27" s="22">
        <f t="shared" si="3"/>
        <v>100.10010010010011</v>
      </c>
      <c r="H27" s="40">
        <f t="shared" si="4"/>
        <v>100.10010010010011</v>
      </c>
      <c r="I27" s="23" t="s">
        <v>18</v>
      </c>
    </row>
    <row r="28" spans="1:9" ht="13.8" customHeight="1">
      <c r="A28" s="19" t="s">
        <v>55</v>
      </c>
      <c r="B28" s="39" t="s">
        <v>35</v>
      </c>
      <c r="C28" s="16">
        <v>921</v>
      </c>
      <c r="D28" s="16">
        <v>930</v>
      </c>
      <c r="E28" s="16">
        <v>905</v>
      </c>
      <c r="F28" s="20">
        <v>930</v>
      </c>
      <c r="G28" s="22">
        <f t="shared" si="3"/>
        <v>108.57763300760044</v>
      </c>
      <c r="H28" s="40">
        <f t="shared" si="4"/>
        <v>-977.19869706840393</v>
      </c>
      <c r="I28" s="23" t="s">
        <v>13</v>
      </c>
    </row>
    <row r="29" spans="1:9" ht="14.25" customHeight="1">
      <c r="A29" s="19"/>
      <c r="B29" s="39"/>
      <c r="C29" s="16"/>
      <c r="D29" s="16"/>
      <c r="E29" s="16"/>
      <c r="F29" s="20"/>
      <c r="G29" s="22"/>
      <c r="H29" s="40"/>
      <c r="I29" s="23"/>
    </row>
    <row r="30" spans="1:9" ht="14.25" customHeight="1">
      <c r="A30" s="19"/>
      <c r="B30" s="39"/>
      <c r="C30" s="16"/>
      <c r="D30" s="16"/>
      <c r="E30" s="16"/>
      <c r="F30" s="20"/>
      <c r="G30" s="22"/>
      <c r="H30" s="40"/>
      <c r="I30" s="23"/>
    </row>
    <row r="31" spans="1:9" ht="14.25" customHeight="1">
      <c r="A31" s="19"/>
      <c r="B31" s="39"/>
      <c r="C31" s="16"/>
      <c r="D31" s="16"/>
      <c r="E31" s="16"/>
      <c r="F31" s="20"/>
      <c r="G31" s="22"/>
      <c r="H31" s="40"/>
      <c r="I31" s="23"/>
    </row>
    <row r="32" spans="1:9" ht="14.25" customHeight="1">
      <c r="A32" s="19"/>
      <c r="B32" s="15"/>
      <c r="C32" s="16"/>
      <c r="D32" s="16"/>
      <c r="E32" s="16"/>
      <c r="F32" s="20"/>
      <c r="G32" s="22"/>
      <c r="H32" s="18"/>
      <c r="I32" s="23"/>
    </row>
    <row r="33" spans="1:9">
      <c r="A33" s="48" t="s">
        <v>10</v>
      </c>
      <c r="B33" s="48"/>
      <c r="C33" s="48"/>
      <c r="D33" s="48"/>
      <c r="E33" s="48"/>
      <c r="F33" s="48"/>
      <c r="G33" s="48"/>
      <c r="H33" s="21">
        <f>SUM(H22:H32)</f>
        <v>65.58846969906233</v>
      </c>
      <c r="I33" s="24"/>
    </row>
    <row r="34" spans="1:9">
      <c r="A34" s="53" t="s">
        <v>14</v>
      </c>
      <c r="B34" s="53"/>
      <c r="C34" s="53"/>
      <c r="I34" s="6"/>
    </row>
    <row r="35" spans="1:9">
      <c r="A35" s="26"/>
      <c r="B35" s="26"/>
      <c r="C35" s="26"/>
      <c r="I35" s="6"/>
    </row>
    <row r="36" spans="1:9">
      <c r="A36" s="26"/>
      <c r="B36" s="47"/>
      <c r="C36" s="26"/>
      <c r="I36" s="6"/>
    </row>
    <row r="37" spans="1:9">
      <c r="I37" s="6"/>
    </row>
    <row r="38" spans="1:9">
      <c r="A38" s="3"/>
      <c r="D38" s="4"/>
      <c r="E38" s="4"/>
      <c r="I38" s="6"/>
    </row>
    <row r="39" spans="1:9">
      <c r="A39" s="9"/>
      <c r="B39" s="10"/>
      <c r="C39" s="10"/>
      <c r="D39" s="10"/>
      <c r="E39" s="10"/>
      <c r="G39" s="7"/>
      <c r="I39" s="6"/>
    </row>
    <row r="40" spans="1:9">
      <c r="A40" s="49" t="s">
        <v>27</v>
      </c>
      <c r="B40" s="49"/>
      <c r="C40" s="49"/>
      <c r="D40" s="49"/>
      <c r="E40" s="49"/>
      <c r="F40" s="49"/>
      <c r="G40" s="11"/>
      <c r="H40" s="31"/>
      <c r="I40" s="6"/>
    </row>
    <row r="41" spans="1:9">
      <c r="A41" s="17" t="s">
        <v>11</v>
      </c>
      <c r="B41" s="17" t="s">
        <v>1</v>
      </c>
      <c r="C41" s="17" t="s">
        <v>2</v>
      </c>
      <c r="D41" s="17" t="s">
        <v>3</v>
      </c>
      <c r="E41" s="17" t="s">
        <v>5</v>
      </c>
      <c r="F41" s="17" t="s">
        <v>4</v>
      </c>
      <c r="G41" s="8"/>
      <c r="H41" s="32"/>
      <c r="I41" s="6"/>
    </row>
    <row r="42" spans="1:9">
      <c r="A42" s="39" t="s">
        <v>31</v>
      </c>
      <c r="B42" s="43" t="s">
        <v>51</v>
      </c>
      <c r="C42" s="43" t="s">
        <v>26</v>
      </c>
      <c r="D42" s="42">
        <v>13.5</v>
      </c>
      <c r="E42" s="41">
        <v>10.5</v>
      </c>
      <c r="F42" s="44">
        <v>22</v>
      </c>
      <c r="G42" s="5"/>
      <c r="H42" s="31"/>
      <c r="I42" s="14"/>
    </row>
    <row r="43" spans="1:9">
      <c r="A43" s="39" t="s">
        <v>31</v>
      </c>
      <c r="B43" s="43" t="s">
        <v>52</v>
      </c>
      <c r="C43" s="43" t="s">
        <v>19</v>
      </c>
      <c r="D43" s="42">
        <v>28</v>
      </c>
      <c r="E43" s="41">
        <v>23</v>
      </c>
      <c r="F43" s="44">
        <v>40</v>
      </c>
      <c r="G43" s="5"/>
      <c r="H43" s="31"/>
      <c r="I43" s="14"/>
    </row>
    <row r="44" spans="1:9">
      <c r="A44" s="39" t="s">
        <v>31</v>
      </c>
      <c r="B44" s="43" t="s">
        <v>53</v>
      </c>
      <c r="C44" s="43" t="s">
        <v>19</v>
      </c>
      <c r="D44" s="42">
        <v>24</v>
      </c>
      <c r="E44" s="41">
        <v>21</v>
      </c>
      <c r="F44" s="44">
        <v>32</v>
      </c>
      <c r="G44" s="5"/>
      <c r="H44" s="31"/>
      <c r="I44" s="14"/>
    </row>
    <row r="45" spans="1:9">
      <c r="A45" s="45"/>
      <c r="C45" s="46"/>
      <c r="D45" s="36"/>
      <c r="E45" s="37"/>
      <c r="F45" s="38"/>
      <c r="G45" s="5"/>
      <c r="H45" s="31"/>
      <c r="I45" s="14"/>
    </row>
    <row r="46" spans="1:9">
      <c r="A46" s="45"/>
      <c r="C46" s="46"/>
      <c r="D46" s="36"/>
      <c r="E46" s="37"/>
      <c r="F46" s="38"/>
      <c r="G46" s="5"/>
      <c r="H46" s="31"/>
      <c r="I46" s="14"/>
    </row>
    <row r="47" spans="1:9">
      <c r="A47" s="12"/>
      <c r="C47" s="5"/>
      <c r="D47" s="3"/>
      <c r="E47" s="3"/>
      <c r="F47" s="3"/>
      <c r="G47" s="3"/>
      <c r="H47" s="31"/>
      <c r="I47" s="14"/>
    </row>
    <row r="48" spans="1:9" ht="15" customHeight="1">
      <c r="A48" s="49" t="s">
        <v>21</v>
      </c>
      <c r="B48" s="49"/>
      <c r="C48" s="49"/>
      <c r="D48" s="49"/>
      <c r="E48" s="49"/>
      <c r="F48" s="49"/>
      <c r="G48" s="49"/>
      <c r="H48" s="11"/>
      <c r="I48" s="14"/>
    </row>
    <row r="49" spans="1:9">
      <c r="A49" s="35" t="s">
        <v>23</v>
      </c>
      <c r="B49" s="35" t="s">
        <v>1</v>
      </c>
      <c r="C49" s="35" t="s">
        <v>2</v>
      </c>
      <c r="D49" s="17" t="s">
        <v>3</v>
      </c>
      <c r="E49" s="17" t="s">
        <v>12</v>
      </c>
      <c r="F49" s="17" t="s">
        <v>15</v>
      </c>
      <c r="G49" s="25" t="s">
        <v>9</v>
      </c>
      <c r="H49" s="33"/>
      <c r="I49" s="14"/>
    </row>
    <row r="50" spans="1:9">
      <c r="A50" s="39" t="s">
        <v>25</v>
      </c>
      <c r="B50" s="43" t="s">
        <v>30</v>
      </c>
      <c r="C50" s="43" t="s">
        <v>19</v>
      </c>
      <c r="D50" s="42">
        <v>212</v>
      </c>
      <c r="E50" s="41">
        <v>205</v>
      </c>
      <c r="F50" s="18">
        <f>(50000/D50)*(E50-D50)</f>
        <v>-1650.9433962264152</v>
      </c>
      <c r="G50" s="16" t="s">
        <v>13</v>
      </c>
    </row>
    <row r="51" spans="1:9">
      <c r="A51" s="39" t="s">
        <v>25</v>
      </c>
      <c r="B51" s="43" t="s">
        <v>33</v>
      </c>
      <c r="C51" s="43" t="s">
        <v>26</v>
      </c>
      <c r="D51" s="42">
        <v>922</v>
      </c>
      <c r="E51" s="41">
        <v>893</v>
      </c>
      <c r="F51" s="40">
        <f t="shared" ref="F51:F52" si="5">(50000/D51)*(E51-D51)</f>
        <v>-1572.6681127982647</v>
      </c>
      <c r="G51" s="16" t="s">
        <v>13</v>
      </c>
    </row>
    <row r="52" spans="1:9">
      <c r="A52" s="39" t="s">
        <v>25</v>
      </c>
      <c r="B52" s="43" t="s">
        <v>32</v>
      </c>
      <c r="C52" s="43" t="s">
        <v>19</v>
      </c>
      <c r="D52" s="42">
        <v>1796</v>
      </c>
      <c r="E52" s="41">
        <v>1712</v>
      </c>
      <c r="F52" s="40">
        <f t="shared" si="5"/>
        <v>-2338.5300668151449</v>
      </c>
      <c r="G52" s="16" t="s">
        <v>13</v>
      </c>
    </row>
    <row r="53" spans="1:9">
      <c r="A53" s="39" t="s">
        <v>31</v>
      </c>
      <c r="B53" s="43" t="s">
        <v>52</v>
      </c>
      <c r="C53" s="43" t="s">
        <v>19</v>
      </c>
      <c r="D53" s="42">
        <v>28</v>
      </c>
      <c r="E53" s="41">
        <v>34</v>
      </c>
      <c r="F53" s="40">
        <f>(456)*(E53-D53)</f>
        <v>2736</v>
      </c>
      <c r="G53" s="16" t="s">
        <v>28</v>
      </c>
    </row>
    <row r="54" spans="1:9">
      <c r="A54" s="39" t="s">
        <v>31</v>
      </c>
      <c r="B54" s="43" t="s">
        <v>53</v>
      </c>
      <c r="C54" s="43" t="s">
        <v>19</v>
      </c>
      <c r="D54" s="42">
        <v>24</v>
      </c>
      <c r="E54" s="41">
        <v>28.5</v>
      </c>
      <c r="F54" s="40">
        <f>(1000)*(E54-D54)</f>
        <v>4500</v>
      </c>
      <c r="G54" s="16" t="s">
        <v>28</v>
      </c>
    </row>
    <row r="55" spans="1:9">
      <c r="A55" s="39" t="s">
        <v>31</v>
      </c>
      <c r="B55" s="43" t="s">
        <v>36</v>
      </c>
      <c r="C55" s="43" t="s">
        <v>26</v>
      </c>
      <c r="D55" s="42">
        <v>9</v>
      </c>
      <c r="E55" s="41">
        <v>4.5</v>
      </c>
      <c r="F55" s="40">
        <f>(500)*(E55-D55)</f>
        <v>-2250</v>
      </c>
      <c r="G55" s="16" t="s">
        <v>13</v>
      </c>
    </row>
    <row r="56" spans="1:9">
      <c r="A56" s="39"/>
      <c r="B56" s="43"/>
      <c r="C56" s="43"/>
      <c r="D56" s="42"/>
      <c r="E56" s="41"/>
      <c r="F56" s="40"/>
      <c r="G56" s="16"/>
    </row>
    <row r="57" spans="1:9">
      <c r="A57" s="39"/>
      <c r="B57" s="43"/>
      <c r="C57" s="43"/>
      <c r="D57" s="42"/>
      <c r="E57" s="41"/>
      <c r="F57" s="40"/>
      <c r="G57" s="16"/>
    </row>
    <row r="58" spans="1:9">
      <c r="A58" s="39"/>
      <c r="B58" s="43"/>
      <c r="C58" s="43"/>
      <c r="D58" s="42"/>
      <c r="E58" s="27"/>
      <c r="F58" s="40"/>
      <c r="G58" s="16"/>
      <c r="I58" s="14"/>
    </row>
    <row r="59" spans="1:9">
      <c r="A59" s="55" t="s">
        <v>10</v>
      </c>
      <c r="B59" s="56"/>
      <c r="C59" s="56"/>
      <c r="D59" s="56"/>
      <c r="E59" s="57"/>
      <c r="F59" s="34">
        <f>SUM(F50:F58)</f>
        <v>-576.14157583982524</v>
      </c>
      <c r="I59" s="14"/>
    </row>
    <row r="60" spans="1:9">
      <c r="A60" s="54" t="s">
        <v>22</v>
      </c>
      <c r="B60" s="53"/>
      <c r="C60" s="53"/>
      <c r="F60" s="13"/>
      <c r="I60" s="14"/>
    </row>
    <row r="61" spans="1:9">
      <c r="F61" s="13"/>
      <c r="I61" s="14"/>
    </row>
    <row r="62" spans="1:9">
      <c r="F62" s="13"/>
      <c r="I62" s="14"/>
    </row>
    <row r="63" spans="1:9">
      <c r="I63" s="14"/>
    </row>
    <row r="64" spans="1:9">
      <c r="I64" s="14"/>
    </row>
    <row r="65" spans="1:9">
      <c r="I65" s="14"/>
    </row>
    <row r="66" spans="1:9" ht="14.4" customHeight="1">
      <c r="A66" s="50" t="s">
        <v>17</v>
      </c>
      <c r="B66" s="51"/>
      <c r="C66" s="51"/>
      <c r="D66" s="51"/>
      <c r="E66" s="51"/>
      <c r="F66" s="51"/>
      <c r="G66" s="52"/>
      <c r="I66" s="14"/>
    </row>
    <row r="67" spans="1:9" ht="14.4" customHeight="1">
      <c r="A67" s="35" t="s">
        <v>11</v>
      </c>
      <c r="B67" s="35" t="s">
        <v>1</v>
      </c>
      <c r="C67" s="35" t="s">
        <v>2</v>
      </c>
      <c r="D67" s="17" t="s">
        <v>3</v>
      </c>
      <c r="E67" s="25" t="s">
        <v>5</v>
      </c>
      <c r="F67" s="25" t="s">
        <v>4</v>
      </c>
      <c r="G67" s="25" t="s">
        <v>18</v>
      </c>
    </row>
    <row r="68" spans="1:9">
      <c r="A68" s="39" t="s">
        <v>25</v>
      </c>
      <c r="B68" s="43" t="s">
        <v>34</v>
      </c>
      <c r="C68" s="43" t="s">
        <v>19</v>
      </c>
      <c r="D68" s="42">
        <v>11700</v>
      </c>
      <c r="E68" s="41">
        <v>11424</v>
      </c>
      <c r="F68" s="44">
        <v>12200</v>
      </c>
    </row>
    <row r="69" spans="1:9">
      <c r="A69" s="39" t="s">
        <v>25</v>
      </c>
      <c r="B69" s="43" t="s">
        <v>29</v>
      </c>
      <c r="C69" s="43" t="s">
        <v>19</v>
      </c>
      <c r="D69" s="42">
        <v>863</v>
      </c>
      <c r="E69" s="41">
        <v>82</v>
      </c>
      <c r="F69" s="44">
        <v>925</v>
      </c>
    </row>
    <row r="70" spans="1:9">
      <c r="A70" s="39" t="s">
        <v>31</v>
      </c>
      <c r="B70" s="43" t="s">
        <v>51</v>
      </c>
      <c r="C70" s="43" t="s">
        <v>26</v>
      </c>
      <c r="D70" s="42">
        <v>13.5</v>
      </c>
      <c r="E70" s="41">
        <v>10.5</v>
      </c>
      <c r="F70" s="44">
        <v>22</v>
      </c>
    </row>
  </sheetData>
  <mergeCells count="11">
    <mergeCell ref="A66:G66"/>
    <mergeCell ref="A34:C34"/>
    <mergeCell ref="A48:G48"/>
    <mergeCell ref="A60:C60"/>
    <mergeCell ref="A40:F40"/>
    <mergeCell ref="A59:E59"/>
    <mergeCell ref="A16:G16"/>
    <mergeCell ref="A2:I2"/>
    <mergeCell ref="A20:I20"/>
    <mergeCell ref="A3:I3"/>
    <mergeCell ref="A33:G33"/>
  </mergeCells>
  <phoneticPr fontId="0" type="noConversion"/>
  <conditionalFormatting sqref="F59">
    <cfRule type="cellIs" dxfId="0" priority="4" stopIfTrue="1" operator="lessThanOrEqual">
      <formula>0</formula>
    </cfRule>
  </conditionalFormatting>
  <pageMargins left="0.75" right="0.75" top="1" bottom="1" header="0.5" footer="0.5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Acer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Valued Acer Customer</dc:creator>
  <cp:lastModifiedBy>Virendra</cp:lastModifiedBy>
  <dcterms:created xsi:type="dcterms:W3CDTF">2011-10-03T11:31:59Z</dcterms:created>
  <dcterms:modified xsi:type="dcterms:W3CDTF">2025-01-06T10:07:43Z</dcterms:modified>
</cp:coreProperties>
</file>