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8680" yWindow="-120" windowWidth="23256" windowHeight="13020"/>
  </bookViews>
  <sheets>
    <sheet name="Shee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3" i="1"/>
  <c r="F52"/>
  <c r="F51" l="1"/>
  <c r="F54"/>
  <c r="H10"/>
  <c r="H13" l="1"/>
  <c r="H12" l="1"/>
  <c r="H11" l="1"/>
  <c r="G26"/>
  <c r="H26" s="1"/>
  <c r="G24"/>
  <c r="H24" s="1"/>
  <c r="G25"/>
  <c r="H25" s="1"/>
  <c r="H8"/>
  <c r="H9"/>
  <c r="H5"/>
  <c r="H6" l="1"/>
  <c r="H7"/>
  <c r="G23" l="1"/>
  <c r="H23" s="1"/>
  <c r="G22"/>
  <c r="H22" s="1"/>
  <c r="H31" l="1"/>
  <c r="H16"/>
  <c r="F57" l="1"/>
</calcChain>
</file>

<file path=xl/sharedStrings.xml><?xml version="1.0" encoding="utf-8"?>
<sst xmlns="http://schemas.openxmlformats.org/spreadsheetml/2006/main" count="146" uniqueCount="55">
  <si>
    <t>FOR INTERNAL USE ONLY</t>
  </si>
  <si>
    <t>Stock</t>
  </si>
  <si>
    <t>Buy/Sell</t>
  </si>
  <si>
    <t>Entry Rate</t>
  </si>
  <si>
    <t>Target</t>
  </si>
  <si>
    <t>Stop Loss</t>
  </si>
  <si>
    <t>Exit Rate</t>
  </si>
  <si>
    <t>Lot Size</t>
  </si>
  <si>
    <t>P/L</t>
  </si>
  <si>
    <t>Remarks</t>
  </si>
  <si>
    <t>Total (Gross Amount)</t>
  </si>
  <si>
    <t>Type</t>
  </si>
  <si>
    <t>EXIT RATE</t>
  </si>
  <si>
    <t>SL</t>
  </si>
  <si>
    <t>* Profit calculated based on 1 lacs invested in each call</t>
  </si>
  <si>
    <t>Profit/ Loss</t>
  </si>
  <si>
    <t>INTRADAY CALLS (F&amp;O)</t>
  </si>
  <si>
    <t>Open Trading Calls &amp; Positional (Cash + Futures + Options)</t>
  </si>
  <si>
    <t>RSL</t>
  </si>
  <si>
    <t>BUY</t>
  </si>
  <si>
    <t>INTRADAY CALLS (CASH)*</t>
  </si>
  <si>
    <t>Updates on Trading Calls &amp; Positional (Cash + Futures + Options) ***</t>
  </si>
  <si>
    <t>*** P/L has been calculated based on 50 thousands invested in cash</t>
  </si>
  <si>
    <t>Type5</t>
  </si>
  <si>
    <t>Quantity</t>
  </si>
  <si>
    <t>PRUDENT TRADE</t>
  </si>
  <si>
    <t xml:space="preserve">BUY </t>
  </si>
  <si>
    <t>Positional Calls (Cash + Futures + Options)</t>
  </si>
  <si>
    <t>BOOKED PROFIT</t>
  </si>
  <si>
    <t>MANAPPURAM</t>
  </si>
  <si>
    <t>SELL</t>
  </si>
  <si>
    <t>KIMS</t>
  </si>
  <si>
    <t>OPTION STRATEGY</t>
  </si>
  <si>
    <t>EQUITASBANK</t>
  </si>
  <si>
    <t>BANKNIFTY 49800 CALL</t>
  </si>
  <si>
    <t>TATAMOTOR 710 CALL</t>
  </si>
  <si>
    <t>AXISBANK 1010 CALL</t>
  </si>
  <si>
    <t>CHOLAFIN 1380CALL</t>
  </si>
  <si>
    <t>ULTRACEM 11300 CALL</t>
  </si>
  <si>
    <t>SENSEX 77500 PUT</t>
  </si>
  <si>
    <t>DRREDDY 1230CALL</t>
  </si>
  <si>
    <t>RELIANCE 1280 CALL</t>
  </si>
  <si>
    <t>NIFTTY 23650 CALL</t>
  </si>
  <si>
    <t>CCL</t>
  </si>
  <si>
    <t>KPITTECH</t>
  </si>
  <si>
    <t>MANAPURRAM</t>
  </si>
  <si>
    <t>AEGISLOG</t>
  </si>
  <si>
    <t>BHEL</t>
  </si>
  <si>
    <t>MNMFINANCE BULL CALL SPREAD; SIMULTANEOUSLY BUY 295 CALL AT 10.70 N SELL 305 CALL AT 6.70</t>
  </si>
  <si>
    <t>BANKNIFTY BULL CALL SPREAD; SIMULTANEOUSLY BUY 50000 CALL AT 950 N SELL 50500 CALL AT 700</t>
  </si>
  <si>
    <t>SHRIRAMFIN 560 LONG CALL OPTION</t>
  </si>
  <si>
    <t>RELIANCE</t>
  </si>
  <si>
    <t>KOTAKBANK</t>
  </si>
  <si>
    <t>BSE</t>
  </si>
  <si>
    <t>HDFCBANK 1720 LONG CALL OPTION</t>
  </si>
</sst>
</file>

<file path=xl/styles.xml><?xml version="1.0" encoding="utf-8"?>
<styleSheet xmlns="http://schemas.openxmlformats.org/spreadsheetml/2006/main">
  <fonts count="9">
    <font>
      <sz val="10"/>
      <name val="Arial"/>
    </font>
    <font>
      <sz val="10"/>
      <name val="Source Sans Pro"/>
      <family val="2"/>
    </font>
    <font>
      <sz val="11"/>
      <name val="Source Sans Pro"/>
      <family val="2"/>
    </font>
    <font>
      <sz val="11"/>
      <color indexed="8"/>
      <name val="Source Sans Pro"/>
      <family val="2"/>
    </font>
    <font>
      <b/>
      <sz val="11"/>
      <name val="Source Sans Pro"/>
      <family val="2"/>
    </font>
    <font>
      <b/>
      <i/>
      <sz val="11"/>
      <name val="Source Sans Pro"/>
      <family val="2"/>
    </font>
    <font>
      <sz val="11"/>
      <color indexed="9"/>
      <name val="Source Sans Pro"/>
      <family val="2"/>
    </font>
    <font>
      <b/>
      <sz val="11"/>
      <color theme="1"/>
      <name val="Source Sans Pro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3" fillId="0" borderId="1" xfId="0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/>
    <xf numFmtId="0" fontId="2" fillId="2" borderId="0" xfId="0" applyFont="1" applyFill="1"/>
    <xf numFmtId="0" fontId="4" fillId="2" borderId="0" xfId="0" applyFont="1" applyFill="1" applyAlignment="1">
      <alignment horizontal="center" wrapText="1"/>
    </xf>
    <xf numFmtId="0" fontId="5" fillId="2" borderId="1" xfId="0" applyFont="1" applyFill="1" applyBorder="1"/>
    <xf numFmtId="0" fontId="4" fillId="2" borderId="0" xfId="0" applyFont="1" applyFill="1"/>
    <xf numFmtId="0" fontId="6" fillId="2" borderId="0" xfId="0" applyFont="1" applyFill="1" applyAlignment="1">
      <alignment horizontal="center"/>
    </xf>
    <xf numFmtId="0" fontId="2" fillId="0" borderId="1" xfId="0" applyFont="1" applyBorder="1"/>
    <xf numFmtId="1" fontId="2" fillId="0" borderId="0" xfId="0" applyNumberFormat="1" applyFont="1"/>
    <xf numFmtId="2" fontId="2" fillId="0" borderId="0" xfId="0" applyNumberFormat="1" applyFont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7" fillId="3" borderId="2" xfId="0" applyFont="1" applyFill="1" applyBorder="1" applyAlignment="1">
      <alignment horizontal="center" wrapText="1"/>
    </xf>
    <xf numFmtId="1" fontId="3" fillId="0" borderId="2" xfId="0" applyNumberFormat="1" applyFont="1" applyBorder="1" applyAlignment="1">
      <alignment horizontal="right"/>
    </xf>
    <xf numFmtId="0" fontId="3" fillId="0" borderId="2" xfId="0" applyFont="1" applyBorder="1"/>
    <xf numFmtId="1" fontId="2" fillId="0" borderId="2" xfId="0" applyNumberFormat="1" applyFont="1" applyBorder="1" applyAlignment="1">
      <alignment horizontal="right"/>
    </xf>
    <xf numFmtId="1" fontId="4" fillId="4" borderId="2" xfId="0" applyNumberFormat="1" applyFont="1" applyFill="1" applyBorder="1"/>
    <xf numFmtId="1" fontId="2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4" borderId="2" xfId="0" applyFont="1" applyFill="1" applyBorder="1"/>
    <xf numFmtId="0" fontId="7" fillId="3" borderId="2" xfId="0" applyFont="1" applyFill="1" applyBorder="1" applyAlignment="1">
      <alignment horizontal="right" wrapText="1"/>
    </xf>
    <xf numFmtId="0" fontId="5" fillId="0" borderId="0" xfId="0" applyFont="1"/>
    <xf numFmtId="0" fontId="4" fillId="0" borderId="0" xfId="0" applyFont="1" applyAlignment="1">
      <alignment horizontal="center"/>
    </xf>
    <xf numFmtId="1" fontId="4" fillId="0" borderId="0" xfId="0" applyNumberFormat="1" applyFont="1"/>
    <xf numFmtId="0" fontId="4" fillId="0" borderId="0" xfId="0" applyFont="1"/>
    <xf numFmtId="19" fontId="2" fillId="0" borderId="0" xfId="0" applyNumberFormat="1" applyFont="1"/>
    <xf numFmtId="19" fontId="4" fillId="0" borderId="0" xfId="0" applyNumberFormat="1" applyFont="1" applyAlignment="1">
      <alignment horizontal="center" wrapText="1"/>
    </xf>
    <xf numFmtId="19" fontId="4" fillId="2" borderId="0" xfId="0" applyNumberFormat="1" applyFont="1" applyFill="1" applyAlignment="1">
      <alignment horizontal="center" wrapText="1"/>
    </xf>
    <xf numFmtId="1" fontId="4" fillId="3" borderId="6" xfId="0" applyNumberFormat="1" applyFont="1" applyFill="1" applyBorder="1"/>
    <xf numFmtId="0" fontId="7" fillId="3" borderId="2" xfId="0" applyFont="1" applyFill="1" applyBorder="1" applyAlignment="1">
      <alignment horizontal="left" wrapText="1"/>
    </xf>
    <xf numFmtId="0" fontId="8" fillId="0" borderId="0" xfId="0" applyFont="1" applyAlignment="1">
      <alignment horizontal="right"/>
    </xf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  <xf numFmtId="0" fontId="2" fillId="0" borderId="2" xfId="0" applyFont="1" applyBorder="1"/>
    <xf numFmtId="1" fontId="3" fillId="0" borderId="2" xfId="0" applyNumberFormat="1" applyFont="1" applyBorder="1" applyAlignment="1">
      <alignment horizontal="right"/>
    </xf>
    <xf numFmtId="0" fontId="0" fillId="0" borderId="2" xfId="0" applyBorder="1" applyAlignment="1">
      <alignment horizontal="right"/>
    </xf>
    <xf numFmtId="0" fontId="8" fillId="0" borderId="2" xfId="0" applyFont="1" applyBorder="1" applyAlignment="1">
      <alignment horizontal="right"/>
    </xf>
    <xf numFmtId="0" fontId="8" fillId="0" borderId="2" xfId="0" applyFont="1" applyBorder="1"/>
    <xf numFmtId="3" fontId="8" fillId="0" borderId="2" xfId="0" applyNumberFormat="1" applyFont="1" applyBorder="1" applyAlignment="1">
      <alignment horizontal="right"/>
    </xf>
    <xf numFmtId="0" fontId="2" fillId="0" borderId="0" xfId="0" applyFont="1" applyBorder="1"/>
    <xf numFmtId="0" fontId="8" fillId="0" borderId="0" xfId="0" applyFont="1" applyFill="1" applyBorder="1"/>
    <xf numFmtId="0" fontId="5" fillId="0" borderId="0" xfId="0" applyFont="1"/>
    <xf numFmtId="0" fontId="5" fillId="0" borderId="0" xfId="0" applyFont="1"/>
    <xf numFmtId="0" fontId="4" fillId="4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wrapText="1"/>
    </xf>
    <xf numFmtId="0" fontId="7" fillId="3" borderId="3" xfId="0" applyFont="1" applyFill="1" applyBorder="1" applyAlignment="1">
      <alignment horizontal="center" wrapText="1"/>
    </xf>
    <xf numFmtId="0" fontId="7" fillId="3" borderId="4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 wrapText="1"/>
    </xf>
    <xf numFmtId="0" fontId="5" fillId="0" borderId="0" xfId="0" applyFont="1"/>
    <xf numFmtId="0" fontId="5" fillId="0" borderId="1" xfId="0" applyFont="1" applyBorder="1"/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71"/>
  <sheetViews>
    <sheetView tabSelected="1" topLeftCell="A10" zoomScaleNormal="100" workbookViewId="0">
      <selection activeCell="I61" sqref="I61"/>
    </sheetView>
  </sheetViews>
  <sheetFormatPr defaultRowHeight="14.4"/>
  <cols>
    <col min="1" max="1" width="30.6640625" style="6" customWidth="1"/>
    <col min="2" max="2" width="22.44140625" style="6" bestFit="1" customWidth="1"/>
    <col min="3" max="3" width="10.88671875" style="6" customWidth="1"/>
    <col min="4" max="4" width="11.21875" style="6" customWidth="1"/>
    <col min="5" max="5" width="11.5546875" style="6" customWidth="1"/>
    <col min="6" max="6" width="16" style="6" bestFit="1" customWidth="1"/>
    <col min="7" max="7" width="16.109375" style="6" customWidth="1"/>
    <col min="8" max="8" width="11.33203125" style="6" bestFit="1" customWidth="1"/>
    <col min="9" max="9" width="16.109375" style="1" customWidth="1"/>
  </cols>
  <sheetData>
    <row r="1" spans="1:9">
      <c r="I1" s="6"/>
    </row>
    <row r="2" spans="1:9">
      <c r="A2" s="49" t="s">
        <v>0</v>
      </c>
      <c r="B2" s="49"/>
      <c r="C2" s="49"/>
      <c r="D2" s="49"/>
      <c r="E2" s="49"/>
      <c r="F2" s="49"/>
      <c r="G2" s="49"/>
      <c r="H2" s="49"/>
      <c r="I2" s="49"/>
    </row>
    <row r="3" spans="1:9">
      <c r="A3" s="49" t="s">
        <v>16</v>
      </c>
      <c r="B3" s="49"/>
      <c r="C3" s="49"/>
      <c r="D3" s="49"/>
      <c r="E3" s="49"/>
      <c r="F3" s="49"/>
      <c r="G3" s="49"/>
      <c r="H3" s="49"/>
      <c r="I3" s="49"/>
    </row>
    <row r="4" spans="1:9">
      <c r="A4" s="17" t="s">
        <v>1</v>
      </c>
      <c r="B4" s="17" t="s">
        <v>2</v>
      </c>
      <c r="C4" s="17" t="s">
        <v>3</v>
      </c>
      <c r="D4" s="17" t="s">
        <v>5</v>
      </c>
      <c r="E4" s="17" t="s">
        <v>4</v>
      </c>
      <c r="F4" s="17" t="s">
        <v>6</v>
      </c>
      <c r="G4" s="17" t="s">
        <v>7</v>
      </c>
      <c r="H4" s="17" t="s">
        <v>8</v>
      </c>
      <c r="I4" s="17" t="s">
        <v>9</v>
      </c>
    </row>
    <row r="5" spans="1:9">
      <c r="A5" s="19" t="s">
        <v>34</v>
      </c>
      <c r="B5" s="38" t="s">
        <v>26</v>
      </c>
      <c r="C5" s="20">
        <v>950</v>
      </c>
      <c r="D5" s="20">
        <v>880</v>
      </c>
      <c r="E5" s="20">
        <v>1150</v>
      </c>
      <c r="F5" s="20">
        <v>1060</v>
      </c>
      <c r="G5" s="22">
        <v>30</v>
      </c>
      <c r="H5" s="39">
        <f t="shared" ref="H5:H13" si="0">+G5*(F5-C5)</f>
        <v>3300</v>
      </c>
      <c r="I5" s="23" t="s">
        <v>28</v>
      </c>
    </row>
    <row r="6" spans="1:9">
      <c r="A6" s="19" t="s">
        <v>35</v>
      </c>
      <c r="B6" s="38" t="s">
        <v>19</v>
      </c>
      <c r="C6" s="38">
        <v>20</v>
      </c>
      <c r="D6" s="16">
        <v>17</v>
      </c>
      <c r="E6" s="16">
        <v>27</v>
      </c>
      <c r="F6" s="20">
        <v>22.4</v>
      </c>
      <c r="G6" s="22">
        <v>550</v>
      </c>
      <c r="H6" s="39">
        <f t="shared" si="0"/>
        <v>1319.9999999999993</v>
      </c>
      <c r="I6" s="23" t="s">
        <v>28</v>
      </c>
    </row>
    <row r="7" spans="1:9">
      <c r="A7" s="19" t="s">
        <v>36</v>
      </c>
      <c r="B7" s="38" t="s">
        <v>19</v>
      </c>
      <c r="C7" s="16">
        <v>24.5</v>
      </c>
      <c r="D7" s="16">
        <v>21.5</v>
      </c>
      <c r="E7" s="16">
        <v>31</v>
      </c>
      <c r="F7" s="16">
        <v>21.5</v>
      </c>
      <c r="G7" s="22">
        <v>625</v>
      </c>
      <c r="H7" s="39">
        <f t="shared" si="0"/>
        <v>-1875</v>
      </c>
      <c r="I7" s="23" t="s">
        <v>13</v>
      </c>
    </row>
    <row r="8" spans="1:9">
      <c r="A8" s="19" t="s">
        <v>37</v>
      </c>
      <c r="B8" s="38" t="s">
        <v>19</v>
      </c>
      <c r="C8" s="16">
        <v>43</v>
      </c>
      <c r="D8" s="16">
        <v>40</v>
      </c>
      <c r="E8" s="16">
        <v>50</v>
      </c>
      <c r="F8" s="16">
        <v>46.5</v>
      </c>
      <c r="G8" s="22">
        <v>625</v>
      </c>
      <c r="H8" s="39">
        <f t="shared" si="0"/>
        <v>2187.5</v>
      </c>
      <c r="I8" s="23" t="s">
        <v>28</v>
      </c>
    </row>
    <row r="9" spans="1:9">
      <c r="A9" s="19" t="s">
        <v>38</v>
      </c>
      <c r="B9" s="38" t="s">
        <v>19</v>
      </c>
      <c r="C9" s="16">
        <v>340</v>
      </c>
      <c r="D9" s="16">
        <v>310</v>
      </c>
      <c r="E9" s="16">
        <v>400</v>
      </c>
      <c r="F9" s="16">
        <v>363</v>
      </c>
      <c r="G9" s="22">
        <v>50</v>
      </c>
      <c r="H9" s="39">
        <f t="shared" si="0"/>
        <v>1150</v>
      </c>
      <c r="I9" s="23" t="s">
        <v>28</v>
      </c>
    </row>
    <row r="10" spans="1:9">
      <c r="A10" s="19" t="s">
        <v>39</v>
      </c>
      <c r="B10" s="38" t="s">
        <v>30</v>
      </c>
      <c r="C10" s="16">
        <v>370</v>
      </c>
      <c r="D10" s="16">
        <v>460</v>
      </c>
      <c r="E10" s="16">
        <v>200</v>
      </c>
      <c r="F10" s="16">
        <v>250</v>
      </c>
      <c r="G10" s="22">
        <v>20</v>
      </c>
      <c r="H10" s="39">
        <f>+G10*(C10-F10)</f>
        <v>2400</v>
      </c>
      <c r="I10" s="23" t="s">
        <v>28</v>
      </c>
    </row>
    <row r="11" spans="1:9">
      <c r="A11" s="19" t="s">
        <v>40</v>
      </c>
      <c r="B11" s="38" t="s">
        <v>19</v>
      </c>
      <c r="C11" s="16">
        <v>28</v>
      </c>
      <c r="D11" s="16">
        <v>25.5</v>
      </c>
      <c r="E11" s="16">
        <v>34</v>
      </c>
      <c r="F11" s="16">
        <v>25.5</v>
      </c>
      <c r="G11" s="22">
        <v>625</v>
      </c>
      <c r="H11" s="39">
        <f t="shared" si="0"/>
        <v>-1562.5</v>
      </c>
      <c r="I11" s="23" t="s">
        <v>13</v>
      </c>
    </row>
    <row r="12" spans="1:9">
      <c r="A12" s="19" t="s">
        <v>41</v>
      </c>
      <c r="B12" s="38" t="s">
        <v>19</v>
      </c>
      <c r="C12" s="16">
        <v>23</v>
      </c>
      <c r="D12" s="16">
        <v>20</v>
      </c>
      <c r="E12" s="16">
        <v>30</v>
      </c>
      <c r="F12" s="16">
        <v>26.2</v>
      </c>
      <c r="G12" s="22">
        <v>500</v>
      </c>
      <c r="H12" s="39">
        <f t="shared" si="0"/>
        <v>1599.9999999999995</v>
      </c>
      <c r="I12" s="23" t="s">
        <v>28</v>
      </c>
    </row>
    <row r="13" spans="1:9">
      <c r="A13" s="19" t="s">
        <v>42</v>
      </c>
      <c r="B13" s="38" t="s">
        <v>19</v>
      </c>
      <c r="C13" s="16">
        <v>120</v>
      </c>
      <c r="D13" s="16">
        <v>95</v>
      </c>
      <c r="E13" s="16">
        <v>160</v>
      </c>
      <c r="F13" s="16">
        <v>145</v>
      </c>
      <c r="G13" s="22">
        <v>75</v>
      </c>
      <c r="H13" s="39">
        <f t="shared" si="0"/>
        <v>1875</v>
      </c>
      <c r="I13" s="23" t="s">
        <v>28</v>
      </c>
    </row>
    <row r="14" spans="1:9">
      <c r="A14" s="19"/>
      <c r="B14" s="38"/>
      <c r="C14" s="16"/>
      <c r="D14" s="16"/>
      <c r="E14" s="16"/>
      <c r="F14" s="16"/>
      <c r="G14" s="22"/>
      <c r="H14" s="39"/>
      <c r="I14" s="23"/>
    </row>
    <row r="15" spans="1:9">
      <c r="A15" s="19"/>
      <c r="B15" s="38"/>
      <c r="C15" s="16"/>
      <c r="D15" s="16"/>
      <c r="E15" s="16"/>
      <c r="F15" s="16"/>
      <c r="G15" s="22"/>
      <c r="H15" s="39"/>
      <c r="I15" s="23"/>
    </row>
    <row r="16" spans="1:9">
      <c r="A16" s="48" t="s">
        <v>10</v>
      </c>
      <c r="B16" s="48"/>
      <c r="C16" s="48"/>
      <c r="D16" s="48"/>
      <c r="E16" s="48"/>
      <c r="F16" s="48"/>
      <c r="G16" s="48"/>
      <c r="H16" s="21">
        <f>SUM(H5:H15)</f>
        <v>10395</v>
      </c>
      <c r="I16" s="24"/>
    </row>
    <row r="17" spans="1:9">
      <c r="A17" s="27"/>
      <c r="B17" s="27"/>
      <c r="C17" s="27"/>
      <c r="D17" s="27"/>
      <c r="E17" s="27"/>
      <c r="F17" s="27"/>
      <c r="G17" s="27"/>
      <c r="H17" s="28"/>
      <c r="I17" s="29"/>
    </row>
    <row r="18" spans="1:9">
      <c r="A18" s="27"/>
      <c r="C18" s="27"/>
      <c r="D18" s="27"/>
      <c r="E18" s="27"/>
      <c r="F18" s="27"/>
      <c r="G18" s="27"/>
      <c r="H18" s="28"/>
      <c r="I18" s="29"/>
    </row>
    <row r="19" spans="1:9">
      <c r="A19" s="2"/>
      <c r="I19" s="6"/>
    </row>
    <row r="20" spans="1:9">
      <c r="A20" s="49" t="s">
        <v>20</v>
      </c>
      <c r="B20" s="49"/>
      <c r="C20" s="49"/>
      <c r="D20" s="49"/>
      <c r="E20" s="49"/>
      <c r="F20" s="49"/>
      <c r="G20" s="49"/>
      <c r="H20" s="49"/>
      <c r="I20" s="49"/>
    </row>
    <row r="21" spans="1:9">
      <c r="A21" s="17" t="s">
        <v>1</v>
      </c>
      <c r="B21" s="17" t="s">
        <v>2</v>
      </c>
      <c r="C21" s="17" t="s">
        <v>3</v>
      </c>
      <c r="D21" s="17" t="s">
        <v>5</v>
      </c>
      <c r="E21" s="17" t="s">
        <v>4</v>
      </c>
      <c r="F21" s="17" t="s">
        <v>6</v>
      </c>
      <c r="G21" s="17" t="s">
        <v>24</v>
      </c>
      <c r="H21" s="17" t="s">
        <v>8</v>
      </c>
      <c r="I21" s="17" t="s">
        <v>9</v>
      </c>
    </row>
    <row r="22" spans="1:9" ht="14.25" customHeight="1">
      <c r="A22" s="19" t="s">
        <v>43</v>
      </c>
      <c r="B22" s="38" t="s">
        <v>26</v>
      </c>
      <c r="C22" s="20">
        <v>676</v>
      </c>
      <c r="D22" s="20">
        <v>670</v>
      </c>
      <c r="E22" s="20">
        <v>690</v>
      </c>
      <c r="F22" s="20">
        <v>683</v>
      </c>
      <c r="G22" s="22">
        <f>100000/C22</f>
        <v>147.92899408284023</v>
      </c>
      <c r="H22" s="39">
        <f t="shared" ref="H22:H26" si="1">(F22-C22)*G22</f>
        <v>1035.5029585798816</v>
      </c>
      <c r="I22" s="23" t="s">
        <v>28</v>
      </c>
    </row>
    <row r="23" spans="1:9" ht="14.25" customHeight="1">
      <c r="A23" s="19" t="s">
        <v>44</v>
      </c>
      <c r="B23" s="38" t="s">
        <v>19</v>
      </c>
      <c r="C23" s="15">
        <v>1450</v>
      </c>
      <c r="D23" s="16">
        <v>1435</v>
      </c>
      <c r="E23" s="16">
        <v>1475</v>
      </c>
      <c r="F23" s="20">
        <v>1464.5</v>
      </c>
      <c r="G23" s="22">
        <f t="shared" ref="G23" si="2">100000/C23</f>
        <v>68.965517241379317</v>
      </c>
      <c r="H23" s="39">
        <f t="shared" si="1"/>
        <v>1000.0000000000001</v>
      </c>
      <c r="I23" s="23" t="s">
        <v>28</v>
      </c>
    </row>
    <row r="24" spans="1:9" ht="14.25" customHeight="1">
      <c r="A24" s="19" t="s">
        <v>45</v>
      </c>
      <c r="B24" s="38" t="s">
        <v>19</v>
      </c>
      <c r="C24" s="16">
        <v>203</v>
      </c>
      <c r="D24" s="16">
        <v>201</v>
      </c>
      <c r="E24" s="16">
        <v>207</v>
      </c>
      <c r="F24" s="20">
        <v>203.1</v>
      </c>
      <c r="G24" s="22">
        <f t="shared" ref="G24:G25" si="3">100000/C24</f>
        <v>492.61083743842363</v>
      </c>
      <c r="H24" s="39">
        <f t="shared" si="1"/>
        <v>49.261083743839563</v>
      </c>
      <c r="I24" s="23" t="s">
        <v>18</v>
      </c>
    </row>
    <row r="25" spans="1:9" ht="14.25" customHeight="1">
      <c r="A25" s="19" t="s">
        <v>46</v>
      </c>
      <c r="B25" s="38" t="s">
        <v>19</v>
      </c>
      <c r="C25" s="16">
        <v>712</v>
      </c>
      <c r="D25" s="16">
        <v>705</v>
      </c>
      <c r="E25" s="16">
        <v>730</v>
      </c>
      <c r="F25" s="20">
        <v>719</v>
      </c>
      <c r="G25" s="22">
        <f t="shared" si="3"/>
        <v>140.44943820224719</v>
      </c>
      <c r="H25" s="39">
        <f t="shared" si="1"/>
        <v>983.14606741573039</v>
      </c>
      <c r="I25" s="23" t="s">
        <v>28</v>
      </c>
    </row>
    <row r="26" spans="1:9" ht="14.4" customHeight="1">
      <c r="A26" s="19" t="s">
        <v>47</v>
      </c>
      <c r="B26" s="38" t="s">
        <v>19</v>
      </c>
      <c r="C26" s="16">
        <v>206.8</v>
      </c>
      <c r="D26" s="16">
        <v>204.5</v>
      </c>
      <c r="E26" s="16">
        <v>211</v>
      </c>
      <c r="F26" s="20">
        <v>206</v>
      </c>
      <c r="G26" s="22">
        <f t="shared" ref="G26" si="4">100000/C26</f>
        <v>483.55899419729207</v>
      </c>
      <c r="H26" s="39">
        <f t="shared" si="1"/>
        <v>-386.84719535783915</v>
      </c>
      <c r="I26" s="23" t="s">
        <v>18</v>
      </c>
    </row>
    <row r="27" spans="1:9" ht="14.25" customHeight="1">
      <c r="A27" s="19"/>
      <c r="B27" s="38"/>
      <c r="C27" s="16"/>
      <c r="D27" s="16"/>
      <c r="E27" s="16"/>
      <c r="F27" s="20"/>
      <c r="G27" s="22"/>
      <c r="H27" s="39"/>
      <c r="I27" s="23"/>
    </row>
    <row r="28" spans="1:9" ht="14.25" customHeight="1">
      <c r="A28" s="19"/>
      <c r="B28" s="38"/>
      <c r="C28" s="16"/>
      <c r="D28" s="16"/>
      <c r="E28" s="16"/>
      <c r="F28" s="20"/>
      <c r="G28" s="22"/>
      <c r="H28" s="39"/>
      <c r="I28" s="23"/>
    </row>
    <row r="29" spans="1:9" ht="14.25" customHeight="1">
      <c r="A29" s="19"/>
      <c r="B29" s="38"/>
      <c r="C29" s="16"/>
      <c r="D29" s="16"/>
      <c r="E29" s="16"/>
      <c r="F29" s="20"/>
      <c r="G29" s="22"/>
      <c r="H29" s="39"/>
      <c r="I29" s="23"/>
    </row>
    <row r="30" spans="1:9" ht="14.25" customHeight="1">
      <c r="A30" s="19"/>
      <c r="B30" s="38"/>
      <c r="C30" s="16"/>
      <c r="D30" s="16"/>
      <c r="E30" s="16"/>
      <c r="F30" s="20"/>
      <c r="G30" s="22"/>
      <c r="H30" s="18"/>
      <c r="I30" s="23"/>
    </row>
    <row r="31" spans="1:9">
      <c r="A31" s="48" t="s">
        <v>10</v>
      </c>
      <c r="B31" s="48"/>
      <c r="C31" s="48"/>
      <c r="D31" s="48"/>
      <c r="E31" s="48"/>
      <c r="F31" s="48"/>
      <c r="G31" s="48"/>
      <c r="H31" s="21">
        <f>SUM(H22:H30)</f>
        <v>2681.0629143816122</v>
      </c>
      <c r="I31" s="24"/>
    </row>
    <row r="32" spans="1:9">
      <c r="A32" s="53" t="s">
        <v>14</v>
      </c>
      <c r="B32" s="53"/>
      <c r="C32" s="53"/>
      <c r="I32" s="6"/>
    </row>
    <row r="33" spans="1:9">
      <c r="A33" s="26"/>
      <c r="B33" s="26"/>
      <c r="C33" s="26"/>
      <c r="I33" s="6"/>
    </row>
    <row r="34" spans="1:9">
      <c r="A34" s="26"/>
      <c r="B34" s="46"/>
      <c r="C34" s="47"/>
      <c r="I34" s="6"/>
    </row>
    <row r="35" spans="1:9">
      <c r="I35" s="6"/>
    </row>
    <row r="36" spans="1:9">
      <c r="A36" s="3"/>
      <c r="D36" s="4"/>
      <c r="E36" s="4"/>
      <c r="I36" s="6"/>
    </row>
    <row r="37" spans="1:9">
      <c r="A37" s="9"/>
      <c r="B37" s="10"/>
      <c r="C37" s="10"/>
      <c r="D37" s="10"/>
      <c r="E37" s="10"/>
      <c r="G37" s="7"/>
      <c r="I37" s="6"/>
    </row>
    <row r="38" spans="1:9">
      <c r="A38" s="49" t="s">
        <v>27</v>
      </c>
      <c r="B38" s="49"/>
      <c r="C38" s="49"/>
      <c r="D38" s="49"/>
      <c r="E38" s="49"/>
      <c r="F38" s="49"/>
      <c r="G38" s="11"/>
      <c r="H38" s="30"/>
      <c r="I38" s="6"/>
    </row>
    <row r="39" spans="1:9">
      <c r="A39" s="17" t="s">
        <v>11</v>
      </c>
      <c r="B39" s="17" t="s">
        <v>1</v>
      </c>
      <c r="C39" s="17" t="s">
        <v>2</v>
      </c>
      <c r="D39" s="17" t="s">
        <v>3</v>
      </c>
      <c r="E39" s="17" t="s">
        <v>5</v>
      </c>
      <c r="F39" s="17" t="s">
        <v>4</v>
      </c>
      <c r="G39" s="8"/>
      <c r="H39" s="31"/>
      <c r="I39" s="6"/>
    </row>
    <row r="40" spans="1:9">
      <c r="A40" s="38" t="s">
        <v>25</v>
      </c>
      <c r="B40" s="42" t="s">
        <v>51</v>
      </c>
      <c r="C40" s="42" t="s">
        <v>19</v>
      </c>
      <c r="D40" s="41">
        <v>1278</v>
      </c>
      <c r="E40" s="40">
        <v>1250</v>
      </c>
      <c r="F40" s="43">
        <v>1320</v>
      </c>
      <c r="G40" s="5"/>
      <c r="H40" s="30"/>
      <c r="I40" s="14"/>
    </row>
    <row r="41" spans="1:9">
      <c r="A41" s="38" t="s">
        <v>25</v>
      </c>
      <c r="B41" s="42" t="s">
        <v>52</v>
      </c>
      <c r="C41" s="42" t="s">
        <v>19</v>
      </c>
      <c r="D41" s="41">
        <v>1925</v>
      </c>
      <c r="E41" s="40">
        <v>1890</v>
      </c>
      <c r="F41" s="43">
        <v>1980</v>
      </c>
      <c r="G41" s="5"/>
      <c r="H41" s="30"/>
      <c r="I41" s="14"/>
    </row>
    <row r="42" spans="1:9">
      <c r="A42" s="38" t="s">
        <v>25</v>
      </c>
      <c r="B42" s="42" t="s">
        <v>53</v>
      </c>
      <c r="C42" s="42" t="s">
        <v>19</v>
      </c>
      <c r="D42" s="41">
        <v>5570</v>
      </c>
      <c r="E42" s="40">
        <v>5340</v>
      </c>
      <c r="F42" s="43">
        <v>5850</v>
      </c>
      <c r="G42" s="5"/>
      <c r="H42" s="30"/>
      <c r="I42" s="14"/>
    </row>
    <row r="43" spans="1:9">
      <c r="A43" s="38" t="s">
        <v>32</v>
      </c>
      <c r="B43" s="42" t="s">
        <v>48</v>
      </c>
      <c r="C43" s="42" t="s">
        <v>26</v>
      </c>
      <c r="D43" s="41">
        <v>4</v>
      </c>
      <c r="E43" s="40">
        <v>2.8</v>
      </c>
      <c r="F43" s="43">
        <v>8</v>
      </c>
      <c r="G43" s="5"/>
      <c r="H43" s="30"/>
      <c r="I43" s="14"/>
    </row>
    <row r="44" spans="1:9">
      <c r="A44" s="38" t="s">
        <v>32</v>
      </c>
      <c r="B44" s="42" t="s">
        <v>50</v>
      </c>
      <c r="C44" s="42" t="s">
        <v>19</v>
      </c>
      <c r="D44" s="41">
        <v>19.5</v>
      </c>
      <c r="E44" s="40">
        <v>15</v>
      </c>
      <c r="F44" s="43">
        <v>30</v>
      </c>
      <c r="G44" s="5"/>
      <c r="H44" s="30"/>
      <c r="I44" s="14"/>
    </row>
    <row r="45" spans="1:9">
      <c r="A45" s="38" t="s">
        <v>32</v>
      </c>
      <c r="B45" s="42" t="s">
        <v>49</v>
      </c>
      <c r="C45" s="42" t="s">
        <v>19</v>
      </c>
      <c r="D45" s="41">
        <v>250</v>
      </c>
      <c r="E45" s="40">
        <v>150</v>
      </c>
      <c r="F45" s="43">
        <v>400</v>
      </c>
      <c r="G45" s="5"/>
      <c r="H45" s="30"/>
      <c r="I45" s="14"/>
    </row>
    <row r="46" spans="1:9">
      <c r="A46" s="38" t="s">
        <v>32</v>
      </c>
      <c r="B46" s="42" t="s">
        <v>54</v>
      </c>
      <c r="C46" s="42" t="s">
        <v>26</v>
      </c>
      <c r="D46" s="41">
        <v>32</v>
      </c>
      <c r="E46" s="40">
        <v>26</v>
      </c>
      <c r="F46" s="43">
        <v>44</v>
      </c>
      <c r="G46" s="5"/>
      <c r="H46" s="30"/>
      <c r="I46" s="14"/>
    </row>
    <row r="47" spans="1:9">
      <c r="A47" s="44"/>
      <c r="C47" s="45"/>
      <c r="D47" s="35"/>
      <c r="E47" s="36"/>
      <c r="F47" s="37"/>
      <c r="G47" s="5"/>
      <c r="H47" s="30"/>
      <c r="I47" s="14"/>
    </row>
    <row r="48" spans="1:9">
      <c r="A48" s="12"/>
      <c r="C48" s="5"/>
      <c r="D48" s="3"/>
      <c r="E48" s="3"/>
      <c r="F48" s="3"/>
      <c r="G48" s="3"/>
      <c r="H48" s="30"/>
      <c r="I48" s="14"/>
    </row>
    <row r="49" spans="1:9" ht="15" customHeight="1">
      <c r="A49" s="49" t="s">
        <v>21</v>
      </c>
      <c r="B49" s="49"/>
      <c r="C49" s="49"/>
      <c r="D49" s="49"/>
      <c r="E49" s="49"/>
      <c r="F49" s="49"/>
      <c r="G49" s="49"/>
      <c r="H49" s="11"/>
      <c r="I49" s="14"/>
    </row>
    <row r="50" spans="1:9">
      <c r="A50" s="34" t="s">
        <v>23</v>
      </c>
      <c r="B50" s="34" t="s">
        <v>1</v>
      </c>
      <c r="C50" s="34" t="s">
        <v>2</v>
      </c>
      <c r="D50" s="17" t="s">
        <v>3</v>
      </c>
      <c r="E50" s="17" t="s">
        <v>12</v>
      </c>
      <c r="F50" s="17" t="s">
        <v>15</v>
      </c>
      <c r="G50" s="25" t="s">
        <v>9</v>
      </c>
      <c r="H50" s="32"/>
      <c r="I50" s="14"/>
    </row>
    <row r="51" spans="1:9">
      <c r="A51" s="38" t="s">
        <v>25</v>
      </c>
      <c r="B51" s="42" t="s">
        <v>29</v>
      </c>
      <c r="C51" s="42" t="s">
        <v>26</v>
      </c>
      <c r="D51" s="41">
        <v>200</v>
      </c>
      <c r="E51" s="40">
        <v>205</v>
      </c>
      <c r="F51" s="39">
        <f>+(50000/D51)*(E51-D51)</f>
        <v>1250</v>
      </c>
      <c r="G51" s="16" t="s">
        <v>28</v>
      </c>
    </row>
    <row r="52" spans="1:9">
      <c r="A52" s="38" t="s">
        <v>25</v>
      </c>
      <c r="B52" s="42" t="s">
        <v>31</v>
      </c>
      <c r="C52" s="42" t="s">
        <v>26</v>
      </c>
      <c r="D52" s="41">
        <v>617</v>
      </c>
      <c r="E52" s="40">
        <v>635</v>
      </c>
      <c r="F52" s="39">
        <f t="shared" ref="F52:F53" si="5">+(50000/D52)*(E52-D52)</f>
        <v>1458.6709886547812</v>
      </c>
      <c r="G52" s="16" t="s">
        <v>28</v>
      </c>
    </row>
    <row r="53" spans="1:9">
      <c r="A53" s="38" t="s">
        <v>25</v>
      </c>
      <c r="B53" s="42" t="s">
        <v>33</v>
      </c>
      <c r="C53" s="42" t="s">
        <v>19</v>
      </c>
      <c r="D53" s="41">
        <v>69.2</v>
      </c>
      <c r="E53" s="40">
        <v>71.400000000000006</v>
      </c>
      <c r="F53" s="39">
        <f t="shared" si="5"/>
        <v>1589.5953757225452</v>
      </c>
      <c r="G53" s="16" t="s">
        <v>28</v>
      </c>
    </row>
    <row r="54" spans="1:9">
      <c r="A54" s="38" t="s">
        <v>32</v>
      </c>
      <c r="B54" s="42" t="s">
        <v>50</v>
      </c>
      <c r="C54" s="42" t="s">
        <v>19</v>
      </c>
      <c r="D54" s="41">
        <v>19.5</v>
      </c>
      <c r="E54" s="40">
        <v>23.6</v>
      </c>
      <c r="F54" s="39">
        <f>+(750)*(E54-D54)</f>
        <v>3075.0000000000009</v>
      </c>
      <c r="G54" s="16" t="s">
        <v>28</v>
      </c>
    </row>
    <row r="55" spans="1:9">
      <c r="A55" s="38"/>
      <c r="B55" s="42"/>
      <c r="C55" s="42"/>
      <c r="D55" s="41"/>
      <c r="E55" s="40"/>
      <c r="F55" s="39"/>
      <c r="G55" s="16"/>
    </row>
    <row r="56" spans="1:9">
      <c r="A56" s="38"/>
      <c r="B56" s="42"/>
      <c r="C56" s="42"/>
      <c r="D56" s="41"/>
      <c r="E56" s="40"/>
      <c r="F56" s="39"/>
      <c r="G56" s="16"/>
      <c r="I56" s="14"/>
    </row>
    <row r="57" spans="1:9">
      <c r="A57" s="55" t="s">
        <v>10</v>
      </c>
      <c r="B57" s="56"/>
      <c r="C57" s="56"/>
      <c r="D57" s="56"/>
      <c r="E57" s="57"/>
      <c r="F57" s="33">
        <f>SUM(F51:F56)</f>
        <v>7373.2663643773276</v>
      </c>
      <c r="I57" s="14"/>
    </row>
    <row r="58" spans="1:9">
      <c r="A58" s="54" t="s">
        <v>22</v>
      </c>
      <c r="B58" s="53"/>
      <c r="C58" s="53"/>
      <c r="F58" s="13"/>
      <c r="I58" s="14"/>
    </row>
    <row r="59" spans="1:9">
      <c r="F59" s="13"/>
      <c r="I59" s="14"/>
    </row>
    <row r="60" spans="1:9">
      <c r="F60" s="13"/>
      <c r="I60" s="14"/>
    </row>
    <row r="61" spans="1:9">
      <c r="I61" s="14"/>
    </row>
    <row r="62" spans="1:9">
      <c r="I62" s="14"/>
    </row>
    <row r="63" spans="1:9">
      <c r="I63" s="14"/>
    </row>
    <row r="64" spans="1:9" ht="14.4" customHeight="1">
      <c r="A64" s="50" t="s">
        <v>17</v>
      </c>
      <c r="B64" s="51"/>
      <c r="C64" s="51"/>
      <c r="D64" s="51"/>
      <c r="E64" s="51"/>
      <c r="F64" s="51"/>
      <c r="G64" s="52"/>
      <c r="I64" s="14"/>
    </row>
    <row r="65" spans="1:7" ht="14.4" customHeight="1">
      <c r="A65" s="34" t="s">
        <v>11</v>
      </c>
      <c r="B65" s="34" t="s">
        <v>1</v>
      </c>
      <c r="C65" s="34" t="s">
        <v>2</v>
      </c>
      <c r="D65" s="17" t="s">
        <v>3</v>
      </c>
      <c r="E65" s="25" t="s">
        <v>5</v>
      </c>
      <c r="F65" s="25" t="s">
        <v>4</v>
      </c>
      <c r="G65" s="25" t="s">
        <v>18</v>
      </c>
    </row>
    <row r="66" spans="1:7">
      <c r="A66" s="38" t="s">
        <v>25</v>
      </c>
      <c r="B66" s="42" t="s">
        <v>51</v>
      </c>
      <c r="C66" s="42" t="s">
        <v>19</v>
      </c>
      <c r="D66" s="41">
        <v>1278</v>
      </c>
      <c r="E66" s="40">
        <v>1250</v>
      </c>
      <c r="F66" s="43">
        <v>1320</v>
      </c>
    </row>
    <row r="67" spans="1:7">
      <c r="A67" s="38" t="s">
        <v>25</v>
      </c>
      <c r="B67" s="42" t="s">
        <v>52</v>
      </c>
      <c r="C67" s="42" t="s">
        <v>19</v>
      </c>
      <c r="D67" s="41">
        <v>1925</v>
      </c>
      <c r="E67" s="40">
        <v>1890</v>
      </c>
      <c r="F67" s="43">
        <v>1980</v>
      </c>
    </row>
    <row r="68" spans="1:7">
      <c r="A68" s="38" t="s">
        <v>25</v>
      </c>
      <c r="B68" s="42" t="s">
        <v>53</v>
      </c>
      <c r="C68" s="42" t="s">
        <v>19</v>
      </c>
      <c r="D68" s="41">
        <v>5570</v>
      </c>
      <c r="E68" s="40">
        <v>5340</v>
      </c>
      <c r="F68" s="43">
        <v>5850</v>
      </c>
    </row>
    <row r="69" spans="1:7">
      <c r="A69" s="38" t="s">
        <v>32</v>
      </c>
      <c r="B69" s="42" t="s">
        <v>48</v>
      </c>
      <c r="C69" s="42" t="s">
        <v>26</v>
      </c>
      <c r="D69" s="41">
        <v>4</v>
      </c>
      <c r="E69" s="40">
        <v>2.8</v>
      </c>
      <c r="F69" s="43">
        <v>8</v>
      </c>
    </row>
    <row r="70" spans="1:7">
      <c r="A70" s="38" t="s">
        <v>32</v>
      </c>
      <c r="B70" s="42" t="s">
        <v>49</v>
      </c>
      <c r="C70" s="42" t="s">
        <v>19</v>
      </c>
      <c r="D70" s="41">
        <v>250</v>
      </c>
      <c r="E70" s="40">
        <v>150</v>
      </c>
      <c r="F70" s="43">
        <v>400</v>
      </c>
    </row>
    <row r="71" spans="1:7">
      <c r="A71" s="38" t="s">
        <v>32</v>
      </c>
      <c r="B71" s="42" t="s">
        <v>54</v>
      </c>
      <c r="C71" s="42" t="s">
        <v>26</v>
      </c>
      <c r="D71" s="41">
        <v>32</v>
      </c>
      <c r="E71" s="40">
        <v>26</v>
      </c>
      <c r="F71" s="43">
        <v>44</v>
      </c>
    </row>
  </sheetData>
  <mergeCells count="11">
    <mergeCell ref="A64:G64"/>
    <mergeCell ref="A32:C32"/>
    <mergeCell ref="A49:G49"/>
    <mergeCell ref="A58:C58"/>
    <mergeCell ref="A38:F38"/>
    <mergeCell ref="A57:E57"/>
    <mergeCell ref="A16:G16"/>
    <mergeCell ref="A2:I2"/>
    <mergeCell ref="A20:I20"/>
    <mergeCell ref="A3:I3"/>
    <mergeCell ref="A31:G31"/>
  </mergeCells>
  <phoneticPr fontId="0" type="noConversion"/>
  <conditionalFormatting sqref="F57">
    <cfRule type="cellIs" dxfId="0" priority="4" stopIfTrue="1" operator="lessThanOrEqual">
      <formula>0</formula>
    </cfRule>
  </conditionalFormatting>
  <pageMargins left="0.75" right="0.75" top="1" bottom="1" header="0.5" footer="0.5"/>
  <pageSetup paperSize="9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Virendra</cp:lastModifiedBy>
  <dcterms:created xsi:type="dcterms:W3CDTF">2011-10-03T11:31:59Z</dcterms:created>
  <dcterms:modified xsi:type="dcterms:W3CDTF">2025-02-04T10:11:33Z</dcterms:modified>
</cp:coreProperties>
</file>