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G28"/>
  <c r="H28" s="1"/>
  <c r="H14"/>
  <c r="F51"/>
  <c r="F50"/>
  <c r="H12" l="1"/>
  <c r="H11" l="1"/>
  <c r="H10"/>
  <c r="G27"/>
  <c r="H27" s="1"/>
  <c r="G26"/>
  <c r="H26" s="1"/>
  <c r="G24"/>
  <c r="H24" s="1"/>
  <c r="G25"/>
  <c r="H25" s="1"/>
  <c r="H8"/>
  <c r="H9"/>
  <c r="H5"/>
  <c r="H6" l="1"/>
  <c r="H7"/>
  <c r="G23" l="1"/>
  <c r="H23" s="1"/>
  <c r="G22"/>
  <c r="H22" s="1"/>
  <c r="H31" l="1"/>
  <c r="H16"/>
  <c r="F54" l="1"/>
</calcChain>
</file>

<file path=xl/sharedStrings.xml><?xml version="1.0" encoding="utf-8"?>
<sst xmlns="http://schemas.openxmlformats.org/spreadsheetml/2006/main" count="134" uniqueCount="59">
  <si>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</si>
  <si>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</si>
  <si>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</si>
  <si>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</si>
  <si>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</si>
  <si>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</si>
  <si>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</si>
  <si>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</si>
  <si>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</si>
  <si>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</si>
  <si>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</si>
  <si>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</si>
  <si>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</si>
  <si>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</si>
  <si>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</si>
  <si>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</si>
  <si>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</si>
  <si>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</si>
  <si>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</si>
  <si>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</si>
  <si>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</si>
  <si>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</si>
  <si>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</si>
  <si>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</si>
  <si>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</si>
  <si>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</si>
  <si>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</si>
  <si>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</si>
  <si>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</si>
  <si>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MANAPPURAM</t>
  </si>
  <si>
    <t>CLOSE</t>
  </si>
  <si>
    <t>SAPPHIRE</t>
  </si>
  <si>
    <t>SELL</t>
  </si>
  <si>
    <t>KIMS</t>
  </si>
  <si>
    <t>LT 3300 PUT</t>
  </si>
  <si>
    <t>NIFTY 23300 CALL</t>
  </si>
  <si>
    <t>PFC 380 PUT</t>
  </si>
  <si>
    <t>TVSMOTOR 2640 CALL</t>
  </si>
  <si>
    <t>BHARTIARTL 1660 CALL</t>
  </si>
  <si>
    <t>CONCOR 720 PUT</t>
  </si>
  <si>
    <t>BANKNIFTY 49300 CALL</t>
  </si>
  <si>
    <t>DIVISLAB 5850 CALL</t>
  </si>
  <si>
    <t>RECLTD</t>
  </si>
  <si>
    <t>MAZDOCK</t>
  </si>
  <si>
    <t>CGPOWER</t>
  </si>
  <si>
    <t>INDUSTOWER</t>
  </si>
  <si>
    <t>MAXHEALTH</t>
  </si>
  <si>
    <t>PRUGROW RECOMM</t>
  </si>
  <si>
    <t>SBICARD</t>
  </si>
  <si>
    <t>834-750</t>
  </si>
  <si>
    <t>BAJFINANCE</t>
  </si>
  <si>
    <t>8251-7500</t>
  </si>
  <si>
    <t>OPTION STRATEGY</t>
  </si>
  <si>
    <t>LT 3300 LONG PUT OPTION</t>
  </si>
  <si>
    <t>BAJFINANCE 8100 LONG PUT OPTION</t>
  </si>
  <si>
    <t>EQUITASBANK</t>
  </si>
  <si>
    <t>SENSENX 77200 CALL</t>
  </si>
  <si>
    <t>CHOLAFIN 1320 CALL</t>
  </si>
  <si>
    <t>SHRIRAMFIN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</si>
</sst>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61" zoomScaleNormal="100" workbookViewId="0">
      <selection activeCell="F70" sqref="F70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34</v>
      </c>
      <c r="B5" s="38" t="s">
        <v>26</v>
      </c>
      <c r="C5" s="20">
        <v>88</v>
      </c>
      <c r="D5" s="20">
        <v>78</v>
      </c>
      <c r="E5" s="20">
        <v>110</v>
      </c>
      <c r="F5" s="20">
        <v>90</v>
      </c>
      <c r="G5" s="22">
        <v>150</v>
      </c>
      <c r="H5" s="39">
        <f t="shared" ref="H5:H14" si="0">+G5*(F5-C5)</f>
        <v>300</v>
      </c>
      <c r="I5" s="23" t="s">
        <v>18</v>
      </c>
    </row>
    <row r="6" spans="1:9">
      <c r="A6" s="19" t="s">
        <v>35</v>
      </c>
      <c r="B6" s="38" t="s">
        <v>19</v>
      </c>
      <c r="C6" s="38">
        <v>150</v>
      </c>
      <c r="D6" s="16">
        <v>130</v>
      </c>
      <c r="E6" s="16">
        <v>190</v>
      </c>
      <c r="F6" s="20">
        <v>130</v>
      </c>
      <c r="G6" s="22">
        <v>75</v>
      </c>
      <c r="H6" s="39">
        <f t="shared" si="0"/>
        <v>-1500</v>
      </c>
      <c r="I6" s="23" t="s">
        <v>13</v>
      </c>
    </row>
    <row r="7" spans="1:9">
      <c r="A7" s="19" t="s">
        <v>36</v>
      </c>
      <c r="B7" s="38" t="s">
        <v>19</v>
      </c>
      <c r="C7" s="16">
        <v>18.5</v>
      </c>
      <c r="D7" s="16">
        <v>17</v>
      </c>
      <c r="E7" s="16">
        <v>22</v>
      </c>
      <c r="F7" s="16">
        <v>19.8</v>
      </c>
      <c r="G7" s="22">
        <v>1300</v>
      </c>
      <c r="H7" s="39">
        <f t="shared" si="0"/>
        <v>1690.0000000000009</v>
      </c>
      <c r="I7" s="23" t="s">
        <v>28</v>
      </c>
    </row>
    <row r="8" spans="1:9">
      <c r="A8" s="19" t="s">
        <v>37</v>
      </c>
      <c r="B8" s="38" t="s">
        <v>19</v>
      </c>
      <c r="C8" s="16">
        <v>88</v>
      </c>
      <c r="D8" s="16">
        <v>83</v>
      </c>
      <c r="E8" s="16">
        <v>100</v>
      </c>
      <c r="F8" s="16">
        <v>92.5</v>
      </c>
      <c r="G8" s="22">
        <v>350</v>
      </c>
      <c r="H8" s="39">
        <f t="shared" si="0"/>
        <v>1575</v>
      </c>
      <c r="I8" s="23" t="s">
        <v>28</v>
      </c>
    </row>
    <row r="9" spans="1:9">
      <c r="A9" s="19" t="s">
        <v>38</v>
      </c>
      <c r="B9" s="38" t="s">
        <v>19</v>
      </c>
      <c r="C9" s="16">
        <v>44</v>
      </c>
      <c r="D9" s="16">
        <v>40</v>
      </c>
      <c r="E9" s="16">
        <v>54</v>
      </c>
      <c r="F9" s="16">
        <v>50</v>
      </c>
      <c r="G9" s="22">
        <v>475</v>
      </c>
      <c r="H9" s="39">
        <f t="shared" si="0"/>
        <v>2850</v>
      </c>
      <c r="I9" s="23" t="s">
        <v>28</v>
      </c>
    </row>
    <row r="10" spans="1:9">
      <c r="A10" s="19" t="s">
        <v>39</v>
      </c>
      <c r="B10" s="38" t="s">
        <v>19</v>
      </c>
      <c r="C10" s="16">
        <v>25.4</v>
      </c>
      <c r="D10" s="16">
        <v>23.9</v>
      </c>
      <c r="E10" s="16">
        <v>31</v>
      </c>
      <c r="F10" s="16">
        <v>25.5</v>
      </c>
      <c r="G10" s="22">
        <v>1000</v>
      </c>
      <c r="H10" s="39">
        <f t="shared" si="0"/>
        <v>100.00000000000142</v>
      </c>
      <c r="I10" s="23" t="s">
        <v>18</v>
      </c>
    </row>
    <row r="11" spans="1:9">
      <c r="A11" s="19" t="s">
        <v>40</v>
      </c>
      <c r="B11" s="38" t="s">
        <v>19</v>
      </c>
      <c r="C11" s="16">
        <v>970</v>
      </c>
      <c r="D11" s="16">
        <v>900</v>
      </c>
      <c r="E11" s="16">
        <v>1180</v>
      </c>
      <c r="F11" s="16">
        <v>1045</v>
      </c>
      <c r="G11" s="22">
        <v>30</v>
      </c>
      <c r="H11" s="39">
        <f t="shared" si="0"/>
        <v>2250</v>
      </c>
      <c r="I11" s="23" t="s">
        <v>28</v>
      </c>
    </row>
    <row r="12" spans="1:9">
      <c r="A12" s="19" t="s">
        <v>41</v>
      </c>
      <c r="B12" s="38" t="s">
        <v>19</v>
      </c>
      <c r="C12" s="16">
        <v>200</v>
      </c>
      <c r="D12" s="16">
        <v>185</v>
      </c>
      <c r="E12" s="16">
        <v>250</v>
      </c>
      <c r="F12" s="16">
        <v>230</v>
      </c>
      <c r="G12" s="22">
        <v>100</v>
      </c>
      <c r="H12" s="39">
        <f t="shared" si="0"/>
        <v>3000</v>
      </c>
      <c r="I12" s="23" t="s">
        <v>28</v>
      </c>
    </row>
    <row r="13" spans="1:9">
      <c r="A13" s="19" t="s">
        <v>56</v>
      </c>
      <c r="B13" s="38" t="s">
        <v>19</v>
      </c>
      <c r="C13" s="16">
        <v>300</v>
      </c>
      <c r="D13" s="16">
        <v>230</v>
      </c>
      <c r="E13" s="16">
        <v>410</v>
      </c>
      <c r="F13" s="16">
        <v>290</v>
      </c>
      <c r="G13" s="22">
        <v>20</v>
      </c>
      <c r="H13" s="39">
        <f t="shared" si="0"/>
        <v>-200</v>
      </c>
      <c r="I13" s="23" t="s">
        <v>30</v>
      </c>
    </row>
    <row r="14" spans="1:9">
      <c r="A14" s="19" t="s">
        <v>57</v>
      </c>
      <c r="B14" s="38" t="s">
        <v>19</v>
      </c>
      <c r="C14" s="16">
        <v>52</v>
      </c>
      <c r="D14" s="16">
        <v>49.5</v>
      </c>
      <c r="E14" s="16">
        <v>60</v>
      </c>
      <c r="F14" s="16">
        <v>55.5</v>
      </c>
      <c r="G14" s="22">
        <v>625</v>
      </c>
      <c r="H14" s="39">
        <f t="shared" si="0"/>
        <v>2187.5</v>
      </c>
      <c r="I14" s="23" t="s">
        <v>28</v>
      </c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12252.500000000004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42</v>
      </c>
      <c r="B22" s="38" t="s">
        <v>32</v>
      </c>
      <c r="C22" s="20">
        <v>410</v>
      </c>
      <c r="D22" s="20">
        <v>414</v>
      </c>
      <c r="E22" s="20">
        <v>402</v>
      </c>
      <c r="F22" s="20">
        <v>414</v>
      </c>
      <c r="G22" s="22">
        <f>100000/C22</f>
        <v>243.90243902439025</v>
      </c>
      <c r="H22" s="39">
        <f>(C22-F22)*G22</f>
        <v>-975.60975609756099</v>
      </c>
      <c r="I22" s="23" t="s">
        <v>13</v>
      </c>
    </row>
    <row r="23" spans="1:9" ht="14.25" customHeight="1">
      <c r="A23" s="19" t="s">
        <v>43</v>
      </c>
      <c r="B23" s="38" t="s">
        <v>32</v>
      </c>
      <c r="C23" s="15">
        <v>2270</v>
      </c>
      <c r="D23" s="16">
        <v>2290</v>
      </c>
      <c r="E23" s="16">
        <v>2230</v>
      </c>
      <c r="F23" s="20">
        <v>2246</v>
      </c>
      <c r="G23" s="22">
        <f t="shared" ref="G23" si="1">100000/C23</f>
        <v>44.052863436123346</v>
      </c>
      <c r="H23" s="39">
        <f>(C23-F23)*G23</f>
        <v>1057.2687224669603</v>
      </c>
      <c r="I23" s="23" t="s">
        <v>28</v>
      </c>
    </row>
    <row r="24" spans="1:9" ht="14.25" customHeight="1">
      <c r="A24" s="19" t="s">
        <v>31</v>
      </c>
      <c r="B24" s="38" t="s">
        <v>26</v>
      </c>
      <c r="C24" s="16">
        <v>320</v>
      </c>
      <c r="D24" s="16">
        <v>317</v>
      </c>
      <c r="E24" s="16">
        <v>327</v>
      </c>
      <c r="F24" s="20">
        <v>327</v>
      </c>
      <c r="G24" s="22">
        <f t="shared" ref="G24:G25" si="2">100000/C24</f>
        <v>312.5</v>
      </c>
      <c r="H24" s="39">
        <f t="shared" ref="H24:H28" si="3">(F24-C24)*G24</f>
        <v>2187.5</v>
      </c>
      <c r="I24" s="23" t="s">
        <v>28</v>
      </c>
    </row>
    <row r="25" spans="1:9" ht="14.25" customHeight="1">
      <c r="A25" s="19" t="s">
        <v>44</v>
      </c>
      <c r="B25" s="38" t="s">
        <v>32</v>
      </c>
      <c r="C25" s="16">
        <v>583</v>
      </c>
      <c r="D25" s="16">
        <v>588</v>
      </c>
      <c r="E25" s="16">
        <v>572</v>
      </c>
      <c r="F25" s="20">
        <v>588</v>
      </c>
      <c r="G25" s="22">
        <f t="shared" si="2"/>
        <v>171.52658662092625</v>
      </c>
      <c r="H25" s="39">
        <f>(C25-F25)*G25</f>
        <v>-857.63293310463132</v>
      </c>
      <c r="I25" s="23" t="s">
        <v>13</v>
      </c>
    </row>
    <row r="26" spans="1:9" ht="14.4" customHeight="1">
      <c r="A26" s="19" t="s">
        <v>45</v>
      </c>
      <c r="B26" s="38" t="s">
        <v>19</v>
      </c>
      <c r="C26" s="16">
        <v>348.5</v>
      </c>
      <c r="D26" s="16">
        <v>345</v>
      </c>
      <c r="E26" s="16">
        <v>356</v>
      </c>
      <c r="F26" s="20">
        <v>345</v>
      </c>
      <c r="G26" s="22">
        <f t="shared" ref="G26:G28" si="4">100000/C26</f>
        <v>286.94404591104734</v>
      </c>
      <c r="H26" s="39">
        <f t="shared" si="3"/>
        <v>-1004.3041606886657</v>
      </c>
      <c r="I26" s="23" t="s">
        <v>13</v>
      </c>
    </row>
    <row r="27" spans="1:9" ht="14.25" customHeight="1">
      <c r="A27" s="19" t="s">
        <v>46</v>
      </c>
      <c r="B27" s="38" t="s">
        <v>19</v>
      </c>
      <c r="C27" s="16">
        <v>1137</v>
      </c>
      <c r="D27" s="16">
        <v>1126</v>
      </c>
      <c r="E27" s="16">
        <v>1155</v>
      </c>
      <c r="F27" s="20">
        <v>1138</v>
      </c>
      <c r="G27" s="22">
        <f t="shared" si="4"/>
        <v>87.950747581354435</v>
      </c>
      <c r="H27" s="39">
        <f t="shared" si="3"/>
        <v>87.950747581354435</v>
      </c>
      <c r="I27" s="23" t="s">
        <v>18</v>
      </c>
    </row>
    <row r="28" spans="1:9" ht="14.25" customHeight="1">
      <c r="A28" s="19" t="s">
        <v>58</v>
      </c>
      <c r="B28" s="38" t="s">
        <v>19</v>
      </c>
      <c r="C28" s="16">
        <v>542</v>
      </c>
      <c r="D28" s="16">
        <v>537</v>
      </c>
      <c r="E28" s="16">
        <v>552</v>
      </c>
      <c r="F28" s="20">
        <v>552</v>
      </c>
      <c r="G28" s="22">
        <f t="shared" si="4"/>
        <v>184.50184501845018</v>
      </c>
      <c r="H28" s="39">
        <f t="shared" si="3"/>
        <v>1845.0184501845019</v>
      </c>
      <c r="I28" s="23" t="s">
        <v>28</v>
      </c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21">
        <f>SUM(H22:H30)</f>
        <v>2340.1910703419589</v>
      </c>
      <c r="I31" s="24"/>
    </row>
    <row r="32" spans="1:9">
      <c r="A32" s="53" t="s">
        <v>14</v>
      </c>
      <c r="B32" s="53"/>
      <c r="C32" s="53"/>
      <c r="I32" s="6"/>
    </row>
    <row r="33" spans="1:9">
      <c r="A33" s="26"/>
      <c r="B33" s="26"/>
      <c r="C33" s="26"/>
      <c r="I33" s="6"/>
    </row>
    <row r="34" spans="1:9">
      <c r="A34" s="26"/>
      <c r="B34" s="4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49" t="s">
        <v>27</v>
      </c>
      <c r="B38" s="49"/>
      <c r="C38" s="49"/>
      <c r="D38" s="49"/>
      <c r="E38" s="49"/>
      <c r="F38" s="49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47</v>
      </c>
      <c r="B40" s="42" t="s">
        <v>48</v>
      </c>
      <c r="C40" s="42" t="s">
        <v>26</v>
      </c>
      <c r="D40" s="41" t="s">
        <v>49</v>
      </c>
      <c r="E40" s="40">
        <v>728</v>
      </c>
      <c r="F40" s="43">
        <v>1084</v>
      </c>
      <c r="G40" s="5"/>
      <c r="H40" s="30"/>
      <c r="I40" s="14"/>
    </row>
    <row r="41" spans="1:9">
      <c r="A41" s="38" t="s">
        <v>47</v>
      </c>
      <c r="B41" s="42" t="s">
        <v>50</v>
      </c>
      <c r="C41" s="42" t="s">
        <v>19</v>
      </c>
      <c r="D41" s="41" t="s">
        <v>51</v>
      </c>
      <c r="E41" s="40">
        <v>7070</v>
      </c>
      <c r="F41" s="43">
        <v>10000</v>
      </c>
      <c r="G41" s="5"/>
      <c r="H41" s="30"/>
      <c r="I41" s="14"/>
    </row>
    <row r="42" spans="1:9">
      <c r="A42" s="38" t="s">
        <v>25</v>
      </c>
      <c r="B42" s="42" t="s">
        <v>55</v>
      </c>
      <c r="C42" s="42" t="s">
        <v>19</v>
      </c>
      <c r="D42" s="41">
        <v>69.2</v>
      </c>
      <c r="E42" s="40">
        <v>66.599999999999994</v>
      </c>
      <c r="F42" s="43">
        <v>74.5</v>
      </c>
      <c r="G42" s="5"/>
      <c r="H42" s="30"/>
      <c r="I42" s="14"/>
    </row>
    <row r="43" spans="1:9">
      <c r="A43" s="38" t="s">
        <v>52</v>
      </c>
      <c r="B43" s="42" t="s">
        <v>53</v>
      </c>
      <c r="C43" s="42" t="s">
        <v>19</v>
      </c>
      <c r="D43" s="41">
        <v>94</v>
      </c>
      <c r="E43" s="40">
        <v>74</v>
      </c>
      <c r="F43" s="43">
        <v>140</v>
      </c>
      <c r="G43" s="5"/>
      <c r="H43" s="30"/>
      <c r="I43" s="14"/>
    </row>
    <row r="44" spans="1:9">
      <c r="A44" s="38" t="s">
        <v>52</v>
      </c>
      <c r="B44" s="42" t="s">
        <v>54</v>
      </c>
      <c r="C44" s="42" t="s">
        <v>19</v>
      </c>
      <c r="D44" s="41">
        <v>255</v>
      </c>
      <c r="E44" s="40">
        <v>230</v>
      </c>
      <c r="F44" s="43">
        <v>300</v>
      </c>
      <c r="G44" s="5"/>
      <c r="H44" s="30"/>
      <c r="I44" s="14"/>
    </row>
    <row r="45" spans="1:9">
      <c r="A45" s="44"/>
      <c r="C45" s="45"/>
      <c r="D45" s="35"/>
      <c r="E45" s="36"/>
      <c r="F45" s="37"/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12"/>
      <c r="C47" s="5"/>
      <c r="D47" s="3"/>
      <c r="E47" s="3"/>
      <c r="F47" s="3"/>
      <c r="G47" s="3"/>
      <c r="H47" s="30"/>
      <c r="I47" s="14"/>
    </row>
    <row r="48" spans="1:9" ht="15" customHeight="1">
      <c r="A48" s="49" t="s">
        <v>21</v>
      </c>
      <c r="B48" s="49"/>
      <c r="C48" s="49"/>
      <c r="D48" s="49"/>
      <c r="E48" s="49"/>
      <c r="F48" s="49"/>
      <c r="G48" s="49"/>
      <c r="H48" s="11"/>
      <c r="I48" s="14"/>
    </row>
    <row r="49" spans="1:9">
      <c r="A49" s="34" t="s">
        <v>23</v>
      </c>
      <c r="B49" s="34" t="s">
        <v>1</v>
      </c>
      <c r="C49" s="34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2"/>
      <c r="I49" s="14"/>
    </row>
    <row r="50" spans="1:9">
      <c r="A50" s="38" t="s">
        <v>52</v>
      </c>
      <c r="B50" s="42" t="s">
        <v>53</v>
      </c>
      <c r="C50" s="42" t="s">
        <v>19</v>
      </c>
      <c r="D50" s="41">
        <v>94</v>
      </c>
      <c r="E50" s="40">
        <v>104</v>
      </c>
      <c r="F50" s="39">
        <f>+(150)*(E50-D50)</f>
        <v>1500</v>
      </c>
      <c r="G50" s="16" t="s">
        <v>28</v>
      </c>
    </row>
    <row r="51" spans="1:9">
      <c r="A51" s="38" t="s">
        <v>52</v>
      </c>
      <c r="B51" s="42" t="s">
        <v>54</v>
      </c>
      <c r="C51" s="42" t="s">
        <v>19</v>
      </c>
      <c r="D51" s="41">
        <v>255</v>
      </c>
      <c r="E51" s="40">
        <v>300</v>
      </c>
      <c r="F51" s="39">
        <f>+(125)*(E51-D51)</f>
        <v>5625</v>
      </c>
      <c r="G51" s="16" t="s">
        <v>28</v>
      </c>
    </row>
    <row r="52" spans="1:9">
      <c r="A52" s="38"/>
      <c r="B52" s="42"/>
      <c r="C52" s="42"/>
      <c r="D52" s="41"/>
      <c r="E52" s="40"/>
      <c r="F52" s="39"/>
      <c r="G52" s="16"/>
    </row>
    <row r="53" spans="1:9">
      <c r="A53" s="38"/>
      <c r="B53" s="42"/>
      <c r="C53" s="42"/>
      <c r="D53" s="41"/>
      <c r="E53" s="40"/>
      <c r="F53" s="39"/>
      <c r="G53" s="16"/>
      <c r="I53" s="14"/>
    </row>
    <row r="54" spans="1:9">
      <c r="A54" s="55" t="s">
        <v>10</v>
      </c>
      <c r="B54" s="56"/>
      <c r="C54" s="56"/>
      <c r="D54" s="56"/>
      <c r="E54" s="57"/>
      <c r="F54" s="33">
        <f>SUM(F50:F53)</f>
        <v>7125</v>
      </c>
      <c r="I54" s="14"/>
    </row>
    <row r="55" spans="1:9">
      <c r="A55" s="54" t="s">
        <v>22</v>
      </c>
      <c r="B55" s="53"/>
      <c r="C55" s="53"/>
      <c r="F55" s="13"/>
      <c r="I55" s="14"/>
    </row>
    <row r="56" spans="1:9">
      <c r="F56" s="13"/>
      <c r="I56" s="14"/>
    </row>
    <row r="57" spans="1:9">
      <c r="F57" s="13"/>
      <c r="I57" s="14"/>
    </row>
    <row r="58" spans="1:9">
      <c r="I58" s="14"/>
    </row>
    <row r="59" spans="1:9">
      <c r="I59" s="14"/>
    </row>
    <row r="60" spans="1:9">
      <c r="I60" s="14"/>
    </row>
    <row r="61" spans="1:9" ht="14.4" customHeight="1">
      <c r="A61" s="50" t="s">
        <v>17</v>
      </c>
      <c r="B61" s="51"/>
      <c r="C61" s="51"/>
      <c r="D61" s="51"/>
      <c r="E61" s="51"/>
      <c r="F61" s="51"/>
      <c r="G61" s="52"/>
      <c r="I61" s="14"/>
    </row>
    <row r="62" spans="1:9" ht="14.4" customHeight="1">
      <c r="A62" s="34" t="s">
        <v>11</v>
      </c>
      <c r="B62" s="34" t="s">
        <v>1</v>
      </c>
      <c r="C62" s="34" t="s">
        <v>2</v>
      </c>
      <c r="D62" s="17" t="s">
        <v>3</v>
      </c>
      <c r="E62" s="25" t="s">
        <v>5</v>
      </c>
      <c r="F62" s="25" t="s">
        <v>4</v>
      </c>
      <c r="G62" s="25" t="s">
        <v>18</v>
      </c>
    </row>
    <row r="63" spans="1:9">
      <c r="A63" s="38" t="s">
        <v>25</v>
      </c>
      <c r="B63" s="42" t="s">
        <v>29</v>
      </c>
      <c r="C63" s="42" t="s">
        <v>26</v>
      </c>
      <c r="D63" s="41">
        <v>200</v>
      </c>
      <c r="E63" s="40">
        <v>191</v>
      </c>
      <c r="F63" s="43">
        <v>215</v>
      </c>
    </row>
    <row r="64" spans="1:9">
      <c r="A64" s="38" t="s">
        <v>25</v>
      </c>
      <c r="B64" s="42" t="s">
        <v>33</v>
      </c>
      <c r="C64" s="42" t="s">
        <v>26</v>
      </c>
      <c r="D64" s="41">
        <v>617</v>
      </c>
      <c r="E64" s="40">
        <v>600</v>
      </c>
      <c r="F64" s="43">
        <v>646</v>
      </c>
    </row>
    <row r="65" spans="1:6">
      <c r="A65" s="38" t="s">
        <v>25</v>
      </c>
      <c r="B65" s="42" t="s">
        <v>55</v>
      </c>
      <c r="C65" s="42" t="s">
        <v>19</v>
      </c>
      <c r="D65" s="41">
        <v>69.2</v>
      </c>
      <c r="E65" s="40">
        <v>66.599999999999994</v>
      </c>
      <c r="F65" s="43">
        <v>74.5</v>
      </c>
    </row>
    <row r="66" spans="1:6">
      <c r="A66" s="38"/>
      <c r="B66" s="42"/>
      <c r="C66" s="42"/>
      <c r="D66" s="41"/>
      <c r="E66" s="40"/>
      <c r="F66" s="43"/>
    </row>
    <row r="67" spans="1:6">
      <c r="A67" s="38"/>
      <c r="B67" s="42"/>
      <c r="C67" s="42"/>
      <c r="D67" s="41"/>
      <c r="E67" s="40"/>
      <c r="F67" s="43"/>
    </row>
  </sheetData>
  <mergeCells count="11">
    <mergeCell ref="A61:G61"/>
    <mergeCell ref="A32:C32"/>
    <mergeCell ref="A48:G48"/>
    <mergeCell ref="A55:C55"/>
    <mergeCell ref="A38:F38"/>
    <mergeCell ref="A54:E54"/>
    <mergeCell ref="A16:G16"/>
    <mergeCell ref="A2:I2"/>
    <mergeCell ref="A20:I20"/>
    <mergeCell ref="A3:I3"/>
    <mergeCell ref="A31:G31"/>
  </mergeCells>
  <phoneticPr fontId="0" type="noConversion"/>
  <conditionalFormatting sqref="F5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  <ignoredErrors>
    <ignoredError sqref="H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2025-02-03T10:08:45Z</dcterms:modified>
</cp:coreProperties>
</file>