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F58" l="1"/>
  <c r="F57"/>
  <c r="H11"/>
  <c r="H8"/>
  <c r="H9"/>
  <c r="F60"/>
  <c r="F59"/>
  <c r="G28"/>
  <c r="G29"/>
  <c r="H29" s="1"/>
  <c r="H28" l="1"/>
  <c r="G27"/>
  <c r="H27" s="1"/>
  <c r="G26" l="1"/>
  <c r="H26" s="1"/>
  <c r="H6" l="1"/>
  <c r="H7"/>
  <c r="H10"/>
  <c r="H5"/>
  <c r="G25" l="1"/>
  <c r="H25" s="1"/>
  <c r="F56"/>
  <c r="G22" l="1"/>
  <c r="H22" s="1"/>
  <c r="G23"/>
  <c r="H23" s="1"/>
  <c r="G24"/>
  <c r="H24" s="1"/>
  <c r="H33" l="1"/>
  <c r="H16"/>
  <c r="F67" l="1"/>
</calcChain>
</file>

<file path=xl/sharedStrings.xml><?xml version="1.0" encoding="utf-8"?>
<sst xmlns="http://schemas.openxmlformats.org/spreadsheetml/2006/main" count="174" uniqueCount="62">
  <si>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</si>
  <si>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</si>
  <si>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</si>
  <si>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</si>
  <si>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</si>
  <si>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</si>
  <si>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</si>
  <si>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</si>
  <si>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</si>
  <si>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</si>
  <si>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</si>
  <si>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</si>
  <si>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</si>
  <si>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</si>
  <si>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</si>
  <si>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</si>
  <si>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</si>
  <si>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</si>
  <si>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</si>
  <si>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</si>
  <si>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</si>
  <si>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</si>
  <si>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</si>
  <si>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</si>
  <si>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</si>
  <si>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</si>
  <si>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</si>
  <si>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</si>
  <si>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</si>
  <si>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CLOSE</t>
  </si>
  <si>
    <t>PPLPHARMA</t>
  </si>
  <si>
    <t>ACE</t>
  </si>
  <si>
    <t>NIFTY 23600 CALL</t>
  </si>
  <si>
    <t>RCF</t>
  </si>
  <si>
    <t>APLAPOLLO</t>
  </si>
  <si>
    <t>JUBLINGREA</t>
  </si>
  <si>
    <t>KAYNES</t>
  </si>
  <si>
    <t>EXIT</t>
  </si>
  <si>
    <t>CLEAN</t>
  </si>
  <si>
    <t>CASTROLIND</t>
  </si>
  <si>
    <t>SJVN</t>
  </si>
  <si>
    <t>AMBER</t>
  </si>
  <si>
    <t>PCBL</t>
  </si>
  <si>
    <t>PNHOUSINGFIN</t>
  </si>
  <si>
    <t>DEEPAKFERT</t>
  </si>
  <si>
    <t>APOLLOHOSP 7400 CALL</t>
  </si>
  <si>
    <t>BSE 5400 CALL</t>
  </si>
  <si>
    <t>CDSL 1800 CALL</t>
  </si>
  <si>
    <t>BANKNIFTY 51500 CALL</t>
  </si>
  <si>
    <t>SENSEX 78500 CALL</t>
  </si>
  <si>
    <t>ASIANPAINT 2320 CALL</t>
  </si>
  <si>
    <t>LAURUSLAB 610 CALL</t>
  </si>
  <si>
    <t>SYRMA</t>
  </si>
  <si>
    <t>ANGELONE</t>
  </si>
  <si>
    <t>MAHSEAMLESS</t>
  </si>
  <si>
    <t>COROMANDEL</t>
  </si>
  <si>
    <t>VARROC</t>
  </si>
  <si>
    <t>GPIL</t>
  </si>
  <si>
    <t>OPTION STRATEGY</t>
  </si>
  <si>
    <t>LALPATHLAB 3050 LONG CALL OPTION</t>
  </si>
  <si>
    <t>MNM 3050 LONG CALL OPTION</t>
  </si>
  <si>
    <t>CHALET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</si>
</sst>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Border="1"/>
    <xf numFmtId="0" fontId="8" fillId="0" borderId="0" xfId="0" applyFont="1" applyFill="1" applyBorder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46" zoomScaleNormal="100" workbookViewId="0">
      <selection activeCell="I58" sqref="I5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4" t="s">
        <v>0</v>
      </c>
      <c r="B2" s="54"/>
      <c r="C2" s="54"/>
      <c r="D2" s="54"/>
      <c r="E2" s="54"/>
      <c r="F2" s="54"/>
      <c r="G2" s="54"/>
      <c r="H2" s="54"/>
      <c r="I2" s="54"/>
    </row>
    <row r="3" spans="1:9">
      <c r="A3" s="54" t="s">
        <v>16</v>
      </c>
      <c r="B3" s="54"/>
      <c r="C3" s="54"/>
      <c r="D3" s="54"/>
      <c r="E3" s="54"/>
      <c r="F3" s="54"/>
      <c r="G3" s="54"/>
      <c r="H3" s="54"/>
      <c r="I3" s="54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45</v>
      </c>
      <c r="B5" s="41" t="s">
        <v>26</v>
      </c>
      <c r="C5" s="20">
        <v>198</v>
      </c>
      <c r="D5" s="20">
        <v>188</v>
      </c>
      <c r="E5" s="20">
        <v>220</v>
      </c>
      <c r="F5" s="20">
        <v>199.5</v>
      </c>
      <c r="G5" s="22">
        <v>125</v>
      </c>
      <c r="H5" s="18">
        <f>+G5*(F5-C5)</f>
        <v>187.5</v>
      </c>
      <c r="I5" s="23" t="s">
        <v>18</v>
      </c>
    </row>
    <row r="6" spans="1:9">
      <c r="A6" s="19" t="s">
        <v>46</v>
      </c>
      <c r="B6" s="41" t="s">
        <v>19</v>
      </c>
      <c r="C6" s="16">
        <v>240</v>
      </c>
      <c r="D6" s="16">
        <v>225</v>
      </c>
      <c r="E6" s="16">
        <v>270</v>
      </c>
      <c r="F6" s="16">
        <v>254</v>
      </c>
      <c r="G6" s="22">
        <v>125</v>
      </c>
      <c r="H6" s="42">
        <f t="shared" ref="H6:H12" si="0">+G6*(F6-C6)</f>
        <v>1750</v>
      </c>
      <c r="I6" s="23" t="s">
        <v>28</v>
      </c>
    </row>
    <row r="7" spans="1:9">
      <c r="A7" s="19" t="s">
        <v>47</v>
      </c>
      <c r="B7" s="41" t="s">
        <v>19</v>
      </c>
      <c r="C7" s="16">
        <v>74</v>
      </c>
      <c r="D7" s="16">
        <v>69</v>
      </c>
      <c r="E7" s="16">
        <v>85</v>
      </c>
      <c r="F7" s="16">
        <v>81</v>
      </c>
      <c r="G7" s="22"/>
      <c r="H7" s="42">
        <f t="shared" si="0"/>
        <v>0</v>
      </c>
      <c r="I7" s="23" t="s">
        <v>18</v>
      </c>
    </row>
    <row r="8" spans="1:9">
      <c r="A8" s="19" t="s">
        <v>32</v>
      </c>
      <c r="B8" s="41" t="s">
        <v>19</v>
      </c>
      <c r="C8" s="16">
        <v>170</v>
      </c>
      <c r="D8" s="16">
        <v>145</v>
      </c>
      <c r="E8" s="16">
        <v>220</v>
      </c>
      <c r="F8" s="16">
        <v>191</v>
      </c>
      <c r="G8" s="22">
        <v>75</v>
      </c>
      <c r="H8" s="42">
        <f t="shared" si="0"/>
        <v>1575</v>
      </c>
      <c r="I8" s="23" t="s">
        <v>28</v>
      </c>
    </row>
    <row r="9" spans="1:9">
      <c r="A9" s="19" t="s">
        <v>48</v>
      </c>
      <c r="B9" s="41" t="s">
        <v>19</v>
      </c>
      <c r="C9" s="16">
        <v>900</v>
      </c>
      <c r="D9" s="16">
        <v>800</v>
      </c>
      <c r="E9" s="16">
        <v>1100</v>
      </c>
      <c r="F9" s="16">
        <v>975</v>
      </c>
      <c r="G9" s="22">
        <v>15</v>
      </c>
      <c r="H9" s="42">
        <f t="shared" si="0"/>
        <v>1125</v>
      </c>
      <c r="I9" s="23" t="s">
        <v>28</v>
      </c>
    </row>
    <row r="10" spans="1:9">
      <c r="A10" s="19" t="s">
        <v>49</v>
      </c>
      <c r="B10" s="41" t="s">
        <v>19</v>
      </c>
      <c r="C10" s="16">
        <v>620</v>
      </c>
      <c r="D10" s="16">
        <v>520</v>
      </c>
      <c r="E10" s="16">
        <v>800</v>
      </c>
      <c r="F10" s="16">
        <v>630</v>
      </c>
      <c r="G10" s="22">
        <v>10</v>
      </c>
      <c r="H10" s="42">
        <f t="shared" si="0"/>
        <v>100</v>
      </c>
      <c r="I10" s="23" t="s">
        <v>18</v>
      </c>
    </row>
    <row r="11" spans="1:9">
      <c r="A11" s="19" t="s">
        <v>50</v>
      </c>
      <c r="B11" s="41" t="s">
        <v>19</v>
      </c>
      <c r="C11" s="16">
        <v>57</v>
      </c>
      <c r="D11" s="16">
        <v>52</v>
      </c>
      <c r="E11" s="16">
        <v>68</v>
      </c>
      <c r="F11" s="16">
        <v>52</v>
      </c>
      <c r="G11" s="22">
        <v>200</v>
      </c>
      <c r="H11" s="42">
        <f t="shared" si="0"/>
        <v>-1000</v>
      </c>
      <c r="I11" s="23" t="s">
        <v>13</v>
      </c>
    </row>
    <row r="12" spans="1:9">
      <c r="A12" s="19" t="s">
        <v>51</v>
      </c>
      <c r="B12" s="41" t="s">
        <v>19</v>
      </c>
      <c r="C12" s="16">
        <v>23</v>
      </c>
      <c r="D12" s="16">
        <v>21.7</v>
      </c>
      <c r="E12" s="16">
        <v>27</v>
      </c>
      <c r="F12" s="16">
        <v>23.2</v>
      </c>
      <c r="G12" s="22">
        <v>1700</v>
      </c>
      <c r="H12" s="42">
        <f t="shared" si="0"/>
        <v>339.99999999999881</v>
      </c>
      <c r="I12" s="23" t="s">
        <v>37</v>
      </c>
    </row>
    <row r="13" spans="1:9">
      <c r="A13" s="19"/>
      <c r="B13" s="41"/>
      <c r="C13" s="16"/>
      <c r="D13" s="16"/>
      <c r="E13" s="16"/>
      <c r="F13" s="16"/>
      <c r="G13" s="22"/>
      <c r="H13" s="42"/>
      <c r="I13" s="23"/>
    </row>
    <row r="14" spans="1:9">
      <c r="A14" s="19"/>
      <c r="B14" s="41"/>
      <c r="C14" s="16"/>
      <c r="D14" s="16"/>
      <c r="E14" s="16"/>
      <c r="F14" s="16"/>
      <c r="G14" s="22"/>
      <c r="H14" s="42"/>
      <c r="I14" s="23"/>
    </row>
    <row r="15" spans="1:9">
      <c r="A15" s="19"/>
      <c r="B15" s="41"/>
      <c r="C15" s="16"/>
      <c r="D15" s="16"/>
      <c r="E15" s="16"/>
      <c r="F15" s="16"/>
      <c r="G15" s="22"/>
      <c r="H15" s="42"/>
      <c r="I15" s="23"/>
    </row>
    <row r="16" spans="1:9">
      <c r="A16" s="59" t="s">
        <v>10</v>
      </c>
      <c r="B16" s="59"/>
      <c r="C16" s="59"/>
      <c r="D16" s="59"/>
      <c r="E16" s="59"/>
      <c r="F16" s="59"/>
      <c r="G16" s="59"/>
      <c r="H16" s="21">
        <f>SUM(H5:H15)</f>
        <v>4077.4999999999986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54" t="s">
        <v>20</v>
      </c>
      <c r="B20" s="54"/>
      <c r="C20" s="54"/>
      <c r="D20" s="54"/>
      <c r="E20" s="54"/>
      <c r="F20" s="54"/>
      <c r="G20" s="54"/>
      <c r="H20" s="54"/>
      <c r="I20" s="54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38</v>
      </c>
      <c r="B22" s="41" t="s">
        <v>26</v>
      </c>
      <c r="C22" s="20">
        <v>1480</v>
      </c>
      <c r="D22" s="20">
        <v>1465</v>
      </c>
      <c r="E22" s="20">
        <v>1510</v>
      </c>
      <c r="F22" s="20">
        <v>1510</v>
      </c>
      <c r="G22" s="22">
        <f>100000/C22</f>
        <v>67.567567567567565</v>
      </c>
      <c r="H22" s="42">
        <f t="shared" ref="H22:H26" si="1">(F22-C22)*G22</f>
        <v>2027.0270270270269</v>
      </c>
      <c r="I22" s="23" t="s">
        <v>28</v>
      </c>
    </row>
    <row r="23" spans="1:9" ht="14.25" customHeight="1">
      <c r="A23" s="19" t="s">
        <v>33</v>
      </c>
      <c r="B23" s="41" t="s">
        <v>19</v>
      </c>
      <c r="C23" s="15">
        <v>176</v>
      </c>
      <c r="D23" s="16">
        <v>174.2</v>
      </c>
      <c r="E23" s="16">
        <v>180</v>
      </c>
      <c r="F23" s="20">
        <v>176.2</v>
      </c>
      <c r="G23" s="22">
        <f t="shared" ref="G23:G25" si="2">100000/C23</f>
        <v>568.18181818181813</v>
      </c>
      <c r="H23" s="42">
        <f t="shared" si="1"/>
        <v>113.63636363635716</v>
      </c>
      <c r="I23" s="23" t="s">
        <v>18</v>
      </c>
    </row>
    <row r="24" spans="1:9" ht="14.25" customHeight="1">
      <c r="A24" s="19" t="s">
        <v>39</v>
      </c>
      <c r="B24" s="41" t="s">
        <v>19</v>
      </c>
      <c r="C24" s="16">
        <v>204</v>
      </c>
      <c r="D24" s="16">
        <v>202</v>
      </c>
      <c r="E24" s="16">
        <v>209</v>
      </c>
      <c r="F24" s="20">
        <v>206.5</v>
      </c>
      <c r="G24" s="22">
        <f t="shared" si="2"/>
        <v>490.19607843137254</v>
      </c>
      <c r="H24" s="42">
        <f t="shared" si="1"/>
        <v>1225.4901960784314</v>
      </c>
      <c r="I24" s="23" t="s">
        <v>28</v>
      </c>
    </row>
    <row r="25" spans="1:9" ht="14.25" customHeight="1">
      <c r="A25" s="19" t="s">
        <v>40</v>
      </c>
      <c r="B25" s="41" t="s">
        <v>19</v>
      </c>
      <c r="C25" s="16">
        <v>112</v>
      </c>
      <c r="D25" s="16">
        <v>110.8</v>
      </c>
      <c r="E25" s="16">
        <v>115</v>
      </c>
      <c r="F25" s="20">
        <v>110.8</v>
      </c>
      <c r="G25" s="22">
        <f t="shared" si="2"/>
        <v>892.85714285714289</v>
      </c>
      <c r="H25" s="42">
        <f t="shared" si="1"/>
        <v>-1071.4285714285741</v>
      </c>
      <c r="I25" s="23" t="s">
        <v>13</v>
      </c>
    </row>
    <row r="26" spans="1:9" ht="14.4" customHeight="1">
      <c r="A26" s="19" t="s">
        <v>41</v>
      </c>
      <c r="B26" s="41" t="s">
        <v>19</v>
      </c>
      <c r="C26" s="16">
        <v>7710</v>
      </c>
      <c r="D26" s="16">
        <v>7650</v>
      </c>
      <c r="E26" s="16">
        <v>7840</v>
      </c>
      <c r="F26" s="20">
        <v>7840</v>
      </c>
      <c r="G26" s="22">
        <f t="shared" ref="G26:G29" si="3">100000/C26</f>
        <v>12.970168612191959</v>
      </c>
      <c r="H26" s="42">
        <f t="shared" si="1"/>
        <v>1686.1219195849546</v>
      </c>
      <c r="I26" s="23" t="s">
        <v>28</v>
      </c>
    </row>
    <row r="27" spans="1:9" ht="13.8" customHeight="1">
      <c r="A27" s="19" t="s">
        <v>42</v>
      </c>
      <c r="B27" s="41" t="s">
        <v>19</v>
      </c>
      <c r="C27" s="16">
        <v>458</v>
      </c>
      <c r="D27" s="16">
        <v>454</v>
      </c>
      <c r="E27" s="16">
        <v>466</v>
      </c>
      <c r="F27" s="20">
        <v>459</v>
      </c>
      <c r="G27" s="22">
        <f t="shared" si="3"/>
        <v>218.34061135371178</v>
      </c>
      <c r="H27" s="42">
        <f t="shared" ref="H27:H29" si="4">(F27-C27)*G27</f>
        <v>218.34061135371178</v>
      </c>
      <c r="I27" s="23" t="s">
        <v>29</v>
      </c>
    </row>
    <row r="28" spans="1:9" ht="13.8" customHeight="1">
      <c r="A28" s="19" t="s">
        <v>43</v>
      </c>
      <c r="B28" s="41" t="s">
        <v>19</v>
      </c>
      <c r="C28" s="16">
        <v>907</v>
      </c>
      <c r="D28" s="16">
        <v>898</v>
      </c>
      <c r="E28" s="16">
        <v>925</v>
      </c>
      <c r="F28" s="20">
        <v>908</v>
      </c>
      <c r="G28" s="22">
        <f t="shared" si="3"/>
        <v>110.25358324145535</v>
      </c>
      <c r="H28" s="42">
        <f t="shared" si="4"/>
        <v>110.25358324145535</v>
      </c>
      <c r="I28" s="23" t="s">
        <v>18</v>
      </c>
    </row>
    <row r="29" spans="1:9" ht="14.25" customHeight="1">
      <c r="A29" s="19" t="s">
        <v>44</v>
      </c>
      <c r="B29" s="41" t="s">
        <v>19</v>
      </c>
      <c r="C29" s="16">
        <v>1212</v>
      </c>
      <c r="D29" s="16">
        <v>1200</v>
      </c>
      <c r="E29" s="16">
        <v>1236</v>
      </c>
      <c r="F29" s="20">
        <v>1224</v>
      </c>
      <c r="G29" s="22">
        <f t="shared" si="3"/>
        <v>82.508250825082513</v>
      </c>
      <c r="H29" s="42">
        <f t="shared" si="4"/>
        <v>990.09900990099015</v>
      </c>
      <c r="I29" s="23" t="s">
        <v>28</v>
      </c>
    </row>
    <row r="30" spans="1:9" ht="14.25" customHeight="1">
      <c r="A30" s="19"/>
      <c r="B30" s="41"/>
      <c r="C30" s="16"/>
      <c r="D30" s="16"/>
      <c r="E30" s="16"/>
      <c r="F30" s="20"/>
      <c r="G30" s="22"/>
      <c r="H30" s="42"/>
      <c r="I30" s="23"/>
    </row>
    <row r="31" spans="1:9" ht="14.25" customHeight="1">
      <c r="A31" s="19"/>
      <c r="B31" s="41"/>
      <c r="C31" s="16"/>
      <c r="D31" s="16"/>
      <c r="E31" s="16"/>
      <c r="F31" s="20"/>
      <c r="G31" s="22"/>
      <c r="H31" s="42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9" t="s">
        <v>10</v>
      </c>
      <c r="B33" s="59"/>
      <c r="C33" s="59"/>
      <c r="D33" s="59"/>
      <c r="E33" s="59"/>
      <c r="F33" s="59"/>
      <c r="G33" s="59"/>
      <c r="H33" s="21">
        <f>SUM(H22:H32)</f>
        <v>5299.5401393943539</v>
      </c>
      <c r="I33" s="24"/>
    </row>
    <row r="34" spans="1:9">
      <c r="A34" s="53" t="s">
        <v>14</v>
      </c>
      <c r="B34" s="53"/>
      <c r="C34" s="53"/>
      <c r="I34" s="6"/>
    </row>
    <row r="35" spans="1:9">
      <c r="A35" s="26"/>
      <c r="B35" s="26"/>
      <c r="C35" s="26"/>
      <c r="I35" s="6"/>
    </row>
    <row r="36" spans="1:9">
      <c r="A36" s="26"/>
      <c r="B36" s="47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4" t="s">
        <v>27</v>
      </c>
      <c r="B40" s="54"/>
      <c r="C40" s="54"/>
      <c r="D40" s="54"/>
      <c r="E40" s="54"/>
      <c r="F40" s="54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1" t="s">
        <v>25</v>
      </c>
      <c r="B42" s="45" t="s">
        <v>52</v>
      </c>
      <c r="C42" s="45" t="s">
        <v>26</v>
      </c>
      <c r="D42" s="44">
        <v>610</v>
      </c>
      <c r="E42" s="43">
        <v>591</v>
      </c>
      <c r="F42" s="46">
        <v>640</v>
      </c>
      <c r="G42" s="5"/>
      <c r="H42" s="31"/>
      <c r="I42" s="14"/>
    </row>
    <row r="43" spans="1:9">
      <c r="A43" s="41" t="s">
        <v>25</v>
      </c>
      <c r="B43" s="45" t="s">
        <v>53</v>
      </c>
      <c r="C43" s="45" t="s">
        <v>19</v>
      </c>
      <c r="D43" s="44">
        <v>3040</v>
      </c>
      <c r="E43" s="43">
        <v>2907</v>
      </c>
      <c r="F43" s="46">
        <v>3200</v>
      </c>
      <c r="G43" s="5"/>
      <c r="H43" s="31"/>
      <c r="I43" s="14"/>
    </row>
    <row r="44" spans="1:9">
      <c r="A44" s="41" t="s">
        <v>25</v>
      </c>
      <c r="B44" s="45" t="s">
        <v>54</v>
      </c>
      <c r="C44" s="45" t="s">
        <v>19</v>
      </c>
      <c r="D44" s="35">
        <v>721</v>
      </c>
      <c r="E44" s="27">
        <v>702</v>
      </c>
      <c r="F44" s="40">
        <v>750</v>
      </c>
      <c r="G44" s="5"/>
      <c r="H44" s="31"/>
      <c r="I44" s="14"/>
    </row>
    <row r="45" spans="1:9">
      <c r="A45" s="41" t="s">
        <v>25</v>
      </c>
      <c r="B45" s="45" t="s">
        <v>55</v>
      </c>
      <c r="C45" s="45" t="s">
        <v>19</v>
      </c>
      <c r="D45" s="44">
        <v>1909</v>
      </c>
      <c r="E45" s="43">
        <v>1852</v>
      </c>
      <c r="F45" s="46">
        <v>1980</v>
      </c>
      <c r="G45" s="5"/>
      <c r="H45" s="31"/>
      <c r="I45" s="14"/>
    </row>
    <row r="46" spans="1:9">
      <c r="A46" s="41" t="s">
        <v>25</v>
      </c>
      <c r="B46" s="45" t="s">
        <v>56</v>
      </c>
      <c r="C46" s="45" t="s">
        <v>19</v>
      </c>
      <c r="D46" s="44">
        <v>595</v>
      </c>
      <c r="E46" s="43">
        <v>585</v>
      </c>
      <c r="F46" s="46">
        <v>615</v>
      </c>
      <c r="G46" s="5"/>
      <c r="H46" s="31"/>
      <c r="I46" s="14"/>
    </row>
    <row r="47" spans="1:9">
      <c r="A47" s="41" t="s">
        <v>25</v>
      </c>
      <c r="B47" s="45" t="s">
        <v>57</v>
      </c>
      <c r="C47" s="45" t="s">
        <v>19</v>
      </c>
      <c r="D47" s="44">
        <v>212</v>
      </c>
      <c r="E47" s="43">
        <v>205</v>
      </c>
      <c r="F47" s="46">
        <v>222</v>
      </c>
      <c r="G47" s="5"/>
      <c r="H47" s="31"/>
      <c r="I47" s="14"/>
    </row>
    <row r="48" spans="1:9">
      <c r="A48" s="41" t="s">
        <v>25</v>
      </c>
      <c r="B48" s="45" t="s">
        <v>61</v>
      </c>
      <c r="C48" s="45" t="s">
        <v>19</v>
      </c>
      <c r="D48" s="44">
        <v>1019</v>
      </c>
      <c r="E48" s="43">
        <v>979</v>
      </c>
      <c r="F48" s="46">
        <v>1090</v>
      </c>
      <c r="G48" s="5"/>
      <c r="H48" s="31"/>
      <c r="I48" s="14"/>
    </row>
    <row r="49" spans="1:9">
      <c r="A49" s="41" t="s">
        <v>58</v>
      </c>
      <c r="B49" s="45" t="s">
        <v>59</v>
      </c>
      <c r="C49" s="45" t="s">
        <v>19</v>
      </c>
      <c r="D49" s="44">
        <v>85</v>
      </c>
      <c r="E49" s="43">
        <v>68</v>
      </c>
      <c r="F49" s="46">
        <v>120</v>
      </c>
      <c r="G49" s="5"/>
      <c r="H49" s="31"/>
      <c r="I49" s="14"/>
    </row>
    <row r="50" spans="1:9">
      <c r="A50" s="41" t="s">
        <v>58</v>
      </c>
      <c r="B50" s="45" t="s">
        <v>60</v>
      </c>
      <c r="C50" s="45" t="s">
        <v>19</v>
      </c>
      <c r="D50" s="44">
        <v>108</v>
      </c>
      <c r="E50" s="43">
        <v>94</v>
      </c>
      <c r="F50" s="46">
        <v>136</v>
      </c>
      <c r="G50" s="5"/>
      <c r="H50" s="31"/>
      <c r="I50" s="14"/>
    </row>
    <row r="51" spans="1:9">
      <c r="A51" s="48"/>
      <c r="C51" s="49"/>
      <c r="D51" s="37"/>
      <c r="E51" s="38"/>
      <c r="F51" s="39"/>
      <c r="G51" s="5"/>
      <c r="H51" s="31"/>
      <c r="I51" s="14"/>
    </row>
    <row r="52" spans="1:9">
      <c r="A52" s="48"/>
      <c r="C52" s="49"/>
      <c r="D52" s="37"/>
      <c r="E52" s="38"/>
      <c r="F52" s="39"/>
      <c r="G52" s="5"/>
      <c r="H52" s="31"/>
      <c r="I52" s="14"/>
    </row>
    <row r="53" spans="1:9">
      <c r="A53" s="12"/>
      <c r="C53" s="5"/>
      <c r="D53" s="3"/>
      <c r="E53" s="3"/>
      <c r="F53" s="3"/>
      <c r="G53" s="3"/>
      <c r="H53" s="31"/>
      <c r="I53" s="14"/>
    </row>
    <row r="54" spans="1:9" ht="15" customHeight="1">
      <c r="A54" s="54" t="s">
        <v>21</v>
      </c>
      <c r="B54" s="54"/>
      <c r="C54" s="54"/>
      <c r="D54" s="54"/>
      <c r="E54" s="54"/>
      <c r="F54" s="54"/>
      <c r="G54" s="54"/>
      <c r="H54" s="11"/>
      <c r="I54" s="14"/>
    </row>
    <row r="55" spans="1:9">
      <c r="A55" s="36" t="s">
        <v>23</v>
      </c>
      <c r="B55" s="36" t="s">
        <v>1</v>
      </c>
      <c r="C55" s="36" t="s">
        <v>2</v>
      </c>
      <c r="D55" s="17" t="s">
        <v>3</v>
      </c>
      <c r="E55" s="17" t="s">
        <v>12</v>
      </c>
      <c r="F55" s="17" t="s">
        <v>15</v>
      </c>
      <c r="G55" s="25" t="s">
        <v>9</v>
      </c>
      <c r="H55" s="33"/>
      <c r="I55" s="14"/>
    </row>
    <row r="56" spans="1:9">
      <c r="A56" s="41" t="s">
        <v>25</v>
      </c>
      <c r="B56" s="45" t="s">
        <v>31</v>
      </c>
      <c r="C56" s="45" t="s">
        <v>19</v>
      </c>
      <c r="D56" s="44">
        <v>1516</v>
      </c>
      <c r="E56" s="43">
        <v>1562</v>
      </c>
      <c r="F56" s="18">
        <f t="shared" ref="F56:F60" si="5">(50000/D56)*(E56-D56)</f>
        <v>1517.1503957783643</v>
      </c>
      <c r="G56" s="16" t="s">
        <v>28</v>
      </c>
    </row>
    <row r="57" spans="1:9">
      <c r="A57" s="41" t="s">
        <v>25</v>
      </c>
      <c r="B57" s="45" t="s">
        <v>36</v>
      </c>
      <c r="C57" s="45" t="s">
        <v>19</v>
      </c>
      <c r="D57" s="44">
        <v>7356</v>
      </c>
      <c r="E57" s="43">
        <v>7600</v>
      </c>
      <c r="F57" s="42">
        <f t="shared" si="5"/>
        <v>1658.5100598151168</v>
      </c>
      <c r="G57" s="16" t="s">
        <v>28</v>
      </c>
    </row>
    <row r="58" spans="1:9">
      <c r="A58" s="41" t="s">
        <v>25</v>
      </c>
      <c r="B58" s="45" t="s">
        <v>30</v>
      </c>
      <c r="C58" s="45" t="s">
        <v>26</v>
      </c>
      <c r="D58" s="44">
        <v>268</v>
      </c>
      <c r="E58" s="43">
        <v>259</v>
      </c>
      <c r="F58" s="42">
        <f t="shared" si="5"/>
        <v>-1679.1044776119404</v>
      </c>
      <c r="G58" s="16" t="s">
        <v>13</v>
      </c>
    </row>
    <row r="59" spans="1:9">
      <c r="A59" s="41" t="s">
        <v>25</v>
      </c>
      <c r="B59" s="45" t="s">
        <v>52</v>
      </c>
      <c r="C59" s="45" t="s">
        <v>26</v>
      </c>
      <c r="D59" s="44">
        <v>610</v>
      </c>
      <c r="E59" s="43">
        <v>628</v>
      </c>
      <c r="F59" s="42">
        <f t="shared" si="5"/>
        <v>1475.4098360655739</v>
      </c>
      <c r="G59" s="16" t="s">
        <v>28</v>
      </c>
    </row>
    <row r="60" spans="1:9">
      <c r="A60" s="41" t="s">
        <v>25</v>
      </c>
      <c r="B60" s="45" t="s">
        <v>54</v>
      </c>
      <c r="C60" s="45" t="s">
        <v>19</v>
      </c>
      <c r="D60" s="44">
        <v>721</v>
      </c>
      <c r="E60" s="43">
        <v>744</v>
      </c>
      <c r="F60" s="42">
        <f t="shared" si="5"/>
        <v>1595.0069348127602</v>
      </c>
      <c r="G60" s="16" t="s">
        <v>28</v>
      </c>
    </row>
    <row r="61" spans="1:9">
      <c r="A61" s="41"/>
      <c r="B61" s="45"/>
      <c r="C61" s="45"/>
      <c r="D61" s="44"/>
      <c r="E61" s="43"/>
      <c r="F61" s="42"/>
      <c r="G61" s="16"/>
    </row>
    <row r="62" spans="1:9">
      <c r="A62" s="41"/>
      <c r="B62" s="45"/>
      <c r="C62" s="45"/>
      <c r="D62" s="44"/>
      <c r="E62" s="43"/>
      <c r="F62" s="42"/>
      <c r="G62" s="16"/>
    </row>
    <row r="63" spans="1:9">
      <c r="A63" s="41"/>
      <c r="B63" s="45"/>
      <c r="C63" s="45"/>
      <c r="D63" s="44"/>
      <c r="E63" s="43"/>
      <c r="F63" s="42"/>
      <c r="G63" s="16"/>
    </row>
    <row r="64" spans="1:9">
      <c r="A64" s="41"/>
      <c r="B64" s="45"/>
      <c r="C64" s="45"/>
      <c r="D64" s="44"/>
      <c r="E64" s="43"/>
      <c r="F64" s="42"/>
      <c r="G64" s="16"/>
    </row>
    <row r="65" spans="1:9">
      <c r="A65" s="41"/>
      <c r="B65" s="45"/>
      <c r="C65" s="45"/>
      <c r="D65" s="44"/>
      <c r="E65" s="43"/>
      <c r="F65" s="42"/>
      <c r="G65" s="16"/>
    </row>
    <row r="66" spans="1:9">
      <c r="A66" s="41"/>
      <c r="B66" s="45"/>
      <c r="C66" s="45"/>
      <c r="D66" s="44"/>
      <c r="E66" s="27"/>
      <c r="F66" s="42"/>
      <c r="G66" s="16"/>
      <c r="I66" s="14"/>
    </row>
    <row r="67" spans="1:9">
      <c r="A67" s="56" t="s">
        <v>10</v>
      </c>
      <c r="B67" s="57"/>
      <c r="C67" s="57"/>
      <c r="D67" s="57"/>
      <c r="E67" s="58"/>
      <c r="F67" s="34">
        <f>SUM(F56:F66)</f>
        <v>4566.9727488598746</v>
      </c>
      <c r="I67" s="14"/>
    </row>
    <row r="68" spans="1:9">
      <c r="A68" s="55" t="s">
        <v>22</v>
      </c>
      <c r="B68" s="53"/>
      <c r="C68" s="53"/>
      <c r="F68" s="13"/>
      <c r="I68" s="14"/>
    </row>
    <row r="69" spans="1:9">
      <c r="F69" s="13"/>
      <c r="I69" s="14"/>
    </row>
    <row r="70" spans="1:9">
      <c r="F70" s="13"/>
      <c r="I70" s="14"/>
    </row>
    <row r="71" spans="1:9">
      <c r="I71" s="14"/>
    </row>
    <row r="72" spans="1:9">
      <c r="I72" s="14"/>
    </row>
    <row r="73" spans="1:9">
      <c r="I73" s="14"/>
    </row>
    <row r="74" spans="1:9" ht="14.4" customHeight="1">
      <c r="A74" s="50" t="s">
        <v>17</v>
      </c>
      <c r="B74" s="51"/>
      <c r="C74" s="51"/>
      <c r="D74" s="51"/>
      <c r="E74" s="51"/>
      <c r="F74" s="51"/>
      <c r="G74" s="52"/>
      <c r="I74" s="14"/>
    </row>
    <row r="75" spans="1:9" ht="14.4" customHeight="1">
      <c r="A75" s="36" t="s">
        <v>11</v>
      </c>
      <c r="B75" s="36" t="s">
        <v>1</v>
      </c>
      <c r="C75" s="36" t="s">
        <v>2</v>
      </c>
      <c r="D75" s="17" t="s">
        <v>3</v>
      </c>
      <c r="E75" s="25" t="s">
        <v>5</v>
      </c>
      <c r="F75" s="25" t="s">
        <v>4</v>
      </c>
      <c r="G75" s="25" t="s">
        <v>18</v>
      </c>
    </row>
    <row r="76" spans="1:9">
      <c r="A76" s="41" t="s">
        <v>25</v>
      </c>
      <c r="B76" s="45" t="s">
        <v>34</v>
      </c>
      <c r="C76" s="45" t="s">
        <v>19</v>
      </c>
      <c r="D76" s="44">
        <v>1563</v>
      </c>
      <c r="E76" s="43">
        <v>1518</v>
      </c>
      <c r="F76" s="46">
        <v>1630</v>
      </c>
      <c r="G76" s="6">
        <v>1570</v>
      </c>
    </row>
    <row r="77" spans="1:9">
      <c r="A77" s="41" t="s">
        <v>25</v>
      </c>
      <c r="B77" s="45" t="s">
        <v>35</v>
      </c>
      <c r="C77" s="45" t="s">
        <v>19</v>
      </c>
      <c r="D77" s="44">
        <v>835</v>
      </c>
      <c r="E77" s="43">
        <v>806</v>
      </c>
      <c r="F77" s="46">
        <v>880</v>
      </c>
    </row>
    <row r="78" spans="1:9">
      <c r="A78" s="41" t="s">
        <v>25</v>
      </c>
      <c r="B78" s="45" t="s">
        <v>53</v>
      </c>
      <c r="C78" s="45" t="s">
        <v>19</v>
      </c>
      <c r="D78" s="44">
        <v>3040</v>
      </c>
      <c r="E78" s="43">
        <v>2907</v>
      </c>
      <c r="F78" s="46">
        <v>3200</v>
      </c>
    </row>
    <row r="79" spans="1:9">
      <c r="A79" s="41" t="s">
        <v>25</v>
      </c>
      <c r="B79" s="45" t="s">
        <v>54</v>
      </c>
      <c r="C79" s="45" t="s">
        <v>19</v>
      </c>
      <c r="D79" s="44">
        <v>721</v>
      </c>
      <c r="E79" s="43">
        <v>702</v>
      </c>
      <c r="F79" s="46">
        <v>750</v>
      </c>
    </row>
    <row r="80" spans="1:9">
      <c r="A80" s="41" t="s">
        <v>25</v>
      </c>
      <c r="B80" s="45" t="s">
        <v>55</v>
      </c>
      <c r="C80" s="45" t="s">
        <v>19</v>
      </c>
      <c r="D80" s="44">
        <v>1909</v>
      </c>
      <c r="E80" s="43">
        <v>1852</v>
      </c>
      <c r="F80" s="46">
        <v>1980</v>
      </c>
    </row>
    <row r="81" spans="1:6">
      <c r="A81" s="41" t="s">
        <v>25</v>
      </c>
      <c r="B81" s="45" t="s">
        <v>56</v>
      </c>
      <c r="C81" s="45" t="s">
        <v>19</v>
      </c>
      <c r="D81" s="44">
        <v>595</v>
      </c>
      <c r="E81" s="43">
        <v>585</v>
      </c>
      <c r="F81" s="46">
        <v>615</v>
      </c>
    </row>
    <row r="82" spans="1:6">
      <c r="A82" s="41" t="s">
        <v>25</v>
      </c>
      <c r="B82" s="45" t="s">
        <v>57</v>
      </c>
      <c r="C82" s="45" t="s">
        <v>19</v>
      </c>
      <c r="D82" s="44">
        <v>212</v>
      </c>
      <c r="E82" s="43">
        <v>205</v>
      </c>
      <c r="F82" s="46">
        <v>222</v>
      </c>
    </row>
    <row r="83" spans="1:6">
      <c r="A83" s="41" t="s">
        <v>25</v>
      </c>
      <c r="B83" s="45" t="s">
        <v>61</v>
      </c>
      <c r="C83" s="45" t="s">
        <v>19</v>
      </c>
      <c r="D83" s="44">
        <v>1019</v>
      </c>
      <c r="E83" s="43">
        <v>979</v>
      </c>
      <c r="F83" s="46">
        <v>1090</v>
      </c>
    </row>
    <row r="84" spans="1:6">
      <c r="A84" s="41" t="s">
        <v>58</v>
      </c>
      <c r="B84" s="45" t="s">
        <v>59</v>
      </c>
      <c r="C84" s="45" t="s">
        <v>19</v>
      </c>
      <c r="D84" s="44">
        <v>85</v>
      </c>
      <c r="E84" s="43">
        <v>68</v>
      </c>
      <c r="F84" s="46">
        <v>120</v>
      </c>
    </row>
    <row r="85" spans="1:6">
      <c r="A85" s="41" t="s">
        <v>58</v>
      </c>
      <c r="B85" s="45" t="s">
        <v>60</v>
      </c>
      <c r="C85" s="45" t="s">
        <v>19</v>
      </c>
      <c r="D85" s="44">
        <v>108</v>
      </c>
      <c r="E85" s="43">
        <v>94</v>
      </c>
      <c r="F85" s="46">
        <v>136</v>
      </c>
    </row>
  </sheetData>
  <mergeCells count="11">
    <mergeCell ref="A16:G16"/>
    <mergeCell ref="A2:I2"/>
    <mergeCell ref="A20:I20"/>
    <mergeCell ref="A3:I3"/>
    <mergeCell ref="A33:G33"/>
    <mergeCell ref="A74:G74"/>
    <mergeCell ref="A34:C34"/>
    <mergeCell ref="A54:G54"/>
    <mergeCell ref="A68:C68"/>
    <mergeCell ref="A40:F40"/>
    <mergeCell ref="A67:E67"/>
  </mergeCells>
  <phoneticPr fontId="0" type="noConversion"/>
  <conditionalFormatting sqref="F6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2025-01-01T10:08:51Z</dcterms:modified>
</cp:coreProperties>
</file>