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/>
  <c r="F98"/>
  <c r="F97"/>
  <c r="F93"/>
  <c r="F94"/>
  <c r="F95"/>
  <c r="F96"/>
  <c r="H5"/>
  <c r="G28"/>
  <c r="H28" s="1"/>
  <c r="G27"/>
  <c r="H27" s="1"/>
  <c r="H12"/>
  <c r="H11"/>
  <c r="H10"/>
  <c r="F92"/>
  <c r="H9" l="1"/>
  <c r="H8"/>
  <c r="H7"/>
  <c r="H6"/>
  <c r="G23" l="1"/>
  <c r="H23" s="1"/>
  <c r="G24"/>
  <c r="H24" s="1"/>
  <c r="G25"/>
  <c r="H25" s="1"/>
  <c r="G26"/>
  <c r="H26" s="1"/>
  <c r="F91" l="1"/>
  <c r="H17" l="1"/>
  <c r="F102" l="1"/>
  <c r="E69" l="1"/>
  <c r="E73" s="1"/>
  <c r="E56" l="1"/>
  <c r="H34" l="1"/>
  <c r="E62" l="1"/>
</calcChain>
</file>

<file path=xl/sharedStrings.xml><?xml version="1.0" encoding="utf-8"?>
<sst xmlns="http://schemas.openxmlformats.org/spreadsheetml/2006/main" count="185" uniqueCount="73">
  <si>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</si>
  <si>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</si>
  <si>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</si>
  <si>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</si>
  <si>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</si>
  <si>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</si>
  <si>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</si>
  <si>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</si>
  <si>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</si>
  <si>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</si>
  <si>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</si>
  <si>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</si>
  <si>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</si>
  <si>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</si>
  <si>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</si>
  <si>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</si>
  <si>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</si>
  <si>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</si>
  <si>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</si>
  <si>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</si>
  <si>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</si>
  <si>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</si>
  <si>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</si>
  <si>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</si>
  <si>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</si>
  <si>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</si>
  <si>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</si>
  <si>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</si>
  <si>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</si>
  <si>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</si>
  <si>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</si>
  <si>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</si>
  <si>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</si>
  <si>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</si>
  <si>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</si>
  <si>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</si>
  <si>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</si>
  <si>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</si>
  <si>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</si>
  <si>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</si>
  <si>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INDHOTEL</t>
  </si>
  <si>
    <t>HDFCAMC</t>
  </si>
  <si>
    <t>BIOCON</t>
  </si>
  <si>
    <t>IPCALAB</t>
  </si>
  <si>
    <t>APLLTD</t>
  </si>
  <si>
    <t>ITC</t>
  </si>
  <si>
    <t>SELL</t>
  </si>
  <si>
    <t>ADANIENT 3150 CALL</t>
  </si>
  <si>
    <t>BOOKED PROFIT</t>
  </si>
  <si>
    <t>GSPL</t>
  </si>
  <si>
    <t>ASIANPAINT</t>
  </si>
  <si>
    <t>INDIGO</t>
  </si>
  <si>
    <t>PIDILITEIND</t>
  </si>
  <si>
    <t>JIOFIN</t>
  </si>
  <si>
    <t>TITAN</t>
  </si>
  <si>
    <t>UPL</t>
  </si>
  <si>
    <t>TATASTEEL</t>
  </si>
  <si>
    <t>RBLBANK</t>
  </si>
  <si>
    <t>FINNIFTY 24650 PUT</t>
  </si>
  <si>
    <t>ASIANPAINT 3340 CALL</t>
  </si>
  <si>
    <t>BANDHANBANK 200 PUT</t>
  </si>
  <si>
    <t>ADANIPORT 1460 CALL</t>
  </si>
  <si>
    <t>ADANIPOWER</t>
  </si>
  <si>
    <t>IDFCFIRSTBANK</t>
  </si>
  <si>
    <t>NIFTY 25900 PUT</t>
  </si>
  <si>
    <t>SBILIFE 1840 PUT</t>
  </si>
  <si>
    <t>DLF</t>
  </si>
  <si>
    <t>WELCORP</t>
  </si>
  <si>
    <t>INDIGIO 4800 PUT</t>
  </si>
  <si>
    <t>CLOSE</t>
  </si>
  <si>
    <t>CLEAN</t>
  </si>
  <si>
    <t>KIMS</t>
  </si>
  <si>
    <t>CANFINHOME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</si>
</sst>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topLeftCell="A79" zoomScaleNormal="100" workbookViewId="0">
      <selection activeCell="I92" sqref="I92:I96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58</v>
      </c>
      <c r="B5" s="16" t="s">
        <v>38</v>
      </c>
      <c r="C5" s="17">
        <v>120</v>
      </c>
      <c r="D5" s="17">
        <v>80</v>
      </c>
      <c r="E5" s="17">
        <v>200</v>
      </c>
      <c r="F5" s="17">
        <v>80</v>
      </c>
      <c r="G5" s="27">
        <v>25</v>
      </c>
      <c r="H5" s="19">
        <f t="shared" ref="H5:H12" si="0">+G5*(F5-C5)</f>
        <v>-1000</v>
      </c>
      <c r="I5" s="28" t="s">
        <v>21</v>
      </c>
    </row>
    <row r="6" spans="1:9">
      <c r="A6" s="22" t="s">
        <v>59</v>
      </c>
      <c r="B6" s="16" t="s">
        <v>30</v>
      </c>
      <c r="C6" s="17">
        <v>102</v>
      </c>
      <c r="D6" s="17">
        <v>96</v>
      </c>
      <c r="E6" s="17">
        <v>114</v>
      </c>
      <c r="F6" s="17">
        <v>102</v>
      </c>
      <c r="G6" s="27">
        <v>200</v>
      </c>
      <c r="H6" s="19">
        <f t="shared" si="0"/>
        <v>0</v>
      </c>
      <c r="I6" s="28" t="s">
        <v>29</v>
      </c>
    </row>
    <row r="7" spans="1:9">
      <c r="A7" s="22" t="s">
        <v>47</v>
      </c>
      <c r="B7" s="16" t="s">
        <v>30</v>
      </c>
      <c r="C7" s="17">
        <v>117</v>
      </c>
      <c r="D7" s="17">
        <v>112</v>
      </c>
      <c r="E7" s="17">
        <v>130</v>
      </c>
      <c r="F7" s="17">
        <v>130</v>
      </c>
      <c r="G7" s="27">
        <v>300</v>
      </c>
      <c r="H7" s="19">
        <f t="shared" si="0"/>
        <v>3900</v>
      </c>
      <c r="I7" s="28" t="s">
        <v>48</v>
      </c>
    </row>
    <row r="8" spans="1:9">
      <c r="A8" s="22" t="s">
        <v>60</v>
      </c>
      <c r="B8" s="16" t="s">
        <v>30</v>
      </c>
      <c r="C8" s="17">
        <v>6.8</v>
      </c>
      <c r="D8" s="17">
        <v>5.9</v>
      </c>
      <c r="E8" s="17">
        <v>9</v>
      </c>
      <c r="F8" s="17">
        <v>7</v>
      </c>
      <c r="G8" s="27">
        <v>2800</v>
      </c>
      <c r="H8" s="19">
        <f t="shared" si="0"/>
        <v>560.00000000000045</v>
      </c>
      <c r="I8" s="28" t="s">
        <v>48</v>
      </c>
    </row>
    <row r="9" spans="1:9">
      <c r="A9" s="22" t="s">
        <v>61</v>
      </c>
      <c r="B9" s="16" t="s">
        <v>30</v>
      </c>
      <c r="C9" s="17">
        <v>46</v>
      </c>
      <c r="D9" s="17">
        <v>42</v>
      </c>
      <c r="E9" s="17">
        <v>54</v>
      </c>
      <c r="F9" s="17">
        <v>53</v>
      </c>
      <c r="G9" s="27">
        <v>400</v>
      </c>
      <c r="H9" s="19">
        <f t="shared" si="0"/>
        <v>2800</v>
      </c>
      <c r="I9" s="28" t="s">
        <v>48</v>
      </c>
    </row>
    <row r="10" spans="1:9">
      <c r="A10" s="22" t="s">
        <v>64</v>
      </c>
      <c r="B10" s="16" t="s">
        <v>30</v>
      </c>
      <c r="C10" s="17">
        <v>105</v>
      </c>
      <c r="D10" s="17">
        <v>75</v>
      </c>
      <c r="E10" s="17">
        <v>150</v>
      </c>
      <c r="F10" s="17">
        <v>137</v>
      </c>
      <c r="G10" s="27">
        <v>25</v>
      </c>
      <c r="H10" s="19">
        <f t="shared" si="0"/>
        <v>800</v>
      </c>
      <c r="I10" s="28" t="s">
        <v>48</v>
      </c>
    </row>
    <row r="11" spans="1:9">
      <c r="A11" s="22" t="s">
        <v>65</v>
      </c>
      <c r="B11" s="16" t="s">
        <v>30</v>
      </c>
      <c r="C11" s="17">
        <v>43.5</v>
      </c>
      <c r="D11" s="17">
        <v>40</v>
      </c>
      <c r="E11" s="17">
        <v>51</v>
      </c>
      <c r="F11" s="17">
        <v>46</v>
      </c>
      <c r="G11" s="27">
        <v>375</v>
      </c>
      <c r="H11" s="19">
        <f t="shared" si="0"/>
        <v>937.5</v>
      </c>
      <c r="I11" s="28" t="s">
        <v>48</v>
      </c>
    </row>
    <row r="12" spans="1:9">
      <c r="A12" s="22" t="s">
        <v>68</v>
      </c>
      <c r="B12" s="16" t="s">
        <v>30</v>
      </c>
      <c r="C12" s="17">
        <v>124</v>
      </c>
      <c r="D12" s="17">
        <v>119</v>
      </c>
      <c r="E12" s="17">
        <v>135</v>
      </c>
      <c r="F12" s="17">
        <v>130</v>
      </c>
      <c r="G12" s="27">
        <v>300</v>
      </c>
      <c r="H12" s="19">
        <f t="shared" si="0"/>
        <v>1800</v>
      </c>
      <c r="I12" s="28" t="s">
        <v>48</v>
      </c>
    </row>
    <row r="13" spans="1:9">
      <c r="A13" s="22"/>
      <c r="B13" s="16"/>
      <c r="C13" s="17"/>
      <c r="D13" s="17"/>
      <c r="E13" s="17"/>
      <c r="F13" s="17"/>
      <c r="G13" s="27"/>
      <c r="H13" s="19"/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1" t="s">
        <v>10</v>
      </c>
      <c r="B17" s="61"/>
      <c r="C17" s="61"/>
      <c r="D17" s="61"/>
      <c r="E17" s="61"/>
      <c r="F17" s="61"/>
      <c r="G17" s="61"/>
      <c r="H17" s="24">
        <f>SUM(H5:H16)</f>
        <v>9797.5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7" t="s">
        <v>31</v>
      </c>
      <c r="B21" s="57"/>
      <c r="C21" s="57"/>
      <c r="D21" s="57"/>
      <c r="E21" s="57"/>
      <c r="F21" s="57"/>
      <c r="G21" s="57"/>
      <c r="H21" s="57"/>
      <c r="I21" s="57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56</v>
      </c>
      <c r="B23" s="16" t="s">
        <v>38</v>
      </c>
      <c r="C23" s="17">
        <v>169.7</v>
      </c>
      <c r="D23" s="17">
        <v>168</v>
      </c>
      <c r="E23" s="17">
        <v>174</v>
      </c>
      <c r="F23" s="17">
        <v>168</v>
      </c>
      <c r="G23" s="27">
        <f>100000/C23</f>
        <v>589.27519151443732</v>
      </c>
      <c r="H23" s="19">
        <f t="shared" ref="H23:H28" si="1">+G23*(F23-C23)</f>
        <v>-1001.7678255745368</v>
      </c>
      <c r="I23" s="28" t="s">
        <v>21</v>
      </c>
    </row>
    <row r="24" spans="1:9" ht="14.25" customHeight="1">
      <c r="A24" s="22" t="s">
        <v>57</v>
      </c>
      <c r="B24" s="16" t="s">
        <v>46</v>
      </c>
      <c r="C24" s="16">
        <v>206.5</v>
      </c>
      <c r="D24" s="17">
        <v>208.5</v>
      </c>
      <c r="E24" s="17">
        <v>201</v>
      </c>
      <c r="F24" s="23">
        <v>204.5</v>
      </c>
      <c r="G24" s="27">
        <f t="shared" ref="G24:G28" si="2">100000/C24</f>
        <v>484.26150121065376</v>
      </c>
      <c r="H24" s="19">
        <f>+G24*(C24-F24)</f>
        <v>968.52300242130752</v>
      </c>
      <c r="I24" s="28" t="s">
        <v>48</v>
      </c>
    </row>
    <row r="25" spans="1:9" ht="14.25" customHeight="1">
      <c r="A25" s="22" t="s">
        <v>62</v>
      </c>
      <c r="B25" s="16" t="s">
        <v>30</v>
      </c>
      <c r="C25" s="17">
        <v>660</v>
      </c>
      <c r="D25" s="17">
        <v>654</v>
      </c>
      <c r="E25" s="17">
        <v>672</v>
      </c>
      <c r="F25" s="23">
        <v>654</v>
      </c>
      <c r="G25" s="27">
        <f t="shared" si="2"/>
        <v>151.5151515151515</v>
      </c>
      <c r="H25" s="19">
        <f t="shared" si="1"/>
        <v>-909.09090909090901</v>
      </c>
      <c r="I25" s="28" t="s">
        <v>21</v>
      </c>
    </row>
    <row r="26" spans="1:9" ht="14.25" customHeight="1">
      <c r="A26" s="22" t="s">
        <v>63</v>
      </c>
      <c r="B26" s="16" t="s">
        <v>30</v>
      </c>
      <c r="C26" s="17">
        <v>75.7</v>
      </c>
      <c r="D26" s="17">
        <v>74.900000000000006</v>
      </c>
      <c r="E26" s="17">
        <v>77.5</v>
      </c>
      <c r="F26" s="23">
        <v>75.75</v>
      </c>
      <c r="G26" s="27">
        <f t="shared" si="2"/>
        <v>1321.003963011889</v>
      </c>
      <c r="H26" s="19">
        <f t="shared" si="1"/>
        <v>66.050198150590703</v>
      </c>
      <c r="I26" s="28" t="s">
        <v>29</v>
      </c>
    </row>
    <row r="27" spans="1:9" ht="14.25" customHeight="1">
      <c r="A27" s="22" t="s">
        <v>66</v>
      </c>
      <c r="B27" s="16" t="s">
        <v>46</v>
      </c>
      <c r="C27" s="17">
        <v>900</v>
      </c>
      <c r="D27" s="17">
        <v>909</v>
      </c>
      <c r="E27" s="17">
        <v>884</v>
      </c>
      <c r="F27" s="23">
        <v>895</v>
      </c>
      <c r="G27" s="27">
        <f t="shared" si="2"/>
        <v>111.11111111111111</v>
      </c>
      <c r="H27" s="19">
        <f>+G27*(C27-F27)</f>
        <v>555.55555555555554</v>
      </c>
      <c r="I27" s="28" t="s">
        <v>69</v>
      </c>
    </row>
    <row r="28" spans="1:9" ht="14.25" customHeight="1">
      <c r="A28" s="22" t="s">
        <v>67</v>
      </c>
      <c r="B28" s="16" t="s">
        <v>30</v>
      </c>
      <c r="C28" s="17">
        <v>764</v>
      </c>
      <c r="D28" s="17">
        <v>757</v>
      </c>
      <c r="E28" s="17">
        <v>780</v>
      </c>
      <c r="F28" s="23">
        <v>765</v>
      </c>
      <c r="G28" s="27">
        <f t="shared" si="2"/>
        <v>130.89005235602093</v>
      </c>
      <c r="H28" s="19">
        <f t="shared" si="1"/>
        <v>130.89005235602093</v>
      </c>
      <c r="I28" s="28" t="s">
        <v>29</v>
      </c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 ht="14.25" customHeight="1">
      <c r="A30" s="22"/>
      <c r="B30" s="16"/>
      <c r="C30" s="17"/>
      <c r="D30" s="17"/>
      <c r="E30" s="17"/>
      <c r="F30" s="23"/>
      <c r="G30" s="27"/>
      <c r="H30" s="19"/>
      <c r="I30" s="28"/>
    </row>
    <row r="31" spans="1:9" ht="14.25" customHeight="1">
      <c r="A31" s="22"/>
      <c r="B31" s="16"/>
      <c r="C31" s="17"/>
      <c r="D31" s="17"/>
      <c r="E31" s="17"/>
      <c r="F31" s="23"/>
      <c r="G31" s="27"/>
      <c r="H31" s="19"/>
      <c r="I31" s="28"/>
    </row>
    <row r="32" spans="1:9" ht="14.25" customHeight="1">
      <c r="A32" s="22"/>
      <c r="B32" s="16"/>
      <c r="C32" s="17"/>
      <c r="D32" s="17"/>
      <c r="E32" s="17"/>
      <c r="F32" s="23"/>
      <c r="G32" s="27"/>
      <c r="H32" s="19"/>
      <c r="I32" s="28"/>
    </row>
    <row r="33" spans="1:9">
      <c r="A33" s="22"/>
      <c r="B33" s="16"/>
      <c r="C33" s="17"/>
      <c r="D33" s="17"/>
      <c r="E33" s="17"/>
      <c r="F33" s="23"/>
      <c r="G33" s="27"/>
      <c r="H33" s="19"/>
      <c r="I33" s="28"/>
    </row>
    <row r="34" spans="1:9">
      <c r="A34" s="61" t="s">
        <v>10</v>
      </c>
      <c r="B34" s="61"/>
      <c r="C34" s="61"/>
      <c r="D34" s="61"/>
      <c r="E34" s="61"/>
      <c r="F34" s="61"/>
      <c r="G34" s="61"/>
      <c r="H34" s="24">
        <f>SUM(H23:H33)</f>
        <v>-189.83992618197107</v>
      </c>
      <c r="I34" s="29"/>
    </row>
    <row r="35" spans="1:9">
      <c r="A35" s="55" t="s">
        <v>22</v>
      </c>
      <c r="B35" s="55"/>
      <c r="C35" s="55"/>
      <c r="I35" s="7"/>
    </row>
    <row r="36" spans="1:9">
      <c r="A36" s="31"/>
      <c r="B36" s="31"/>
      <c r="C36" s="31"/>
      <c r="I36" s="7"/>
    </row>
    <row r="37" spans="1:9">
      <c r="A37" s="31"/>
      <c r="B37" s="31"/>
      <c r="C37" s="31"/>
      <c r="I37" s="7"/>
    </row>
    <row r="38" spans="1:9">
      <c r="I38" s="7"/>
    </row>
    <row r="39" spans="1:9">
      <c r="A39" s="57" t="s">
        <v>11</v>
      </c>
      <c r="B39" s="57"/>
      <c r="C39" s="57"/>
      <c r="D39" s="57"/>
      <c r="E39" s="57"/>
      <c r="F39" s="18"/>
      <c r="I39" s="7"/>
    </row>
    <row r="40" spans="1:9">
      <c r="A40" s="18" t="s">
        <v>1</v>
      </c>
      <c r="B40" s="18" t="s">
        <v>12</v>
      </c>
      <c r="C40" s="18" t="s">
        <v>13</v>
      </c>
      <c r="D40" s="18" t="s">
        <v>21</v>
      </c>
      <c r="E40" s="18" t="s">
        <v>24</v>
      </c>
      <c r="F40" s="18" t="s">
        <v>29</v>
      </c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6"/>
      <c r="D42" s="25"/>
      <c r="E42" s="25"/>
      <c r="F42" s="25"/>
      <c r="I42" s="7"/>
    </row>
    <row r="43" spans="1:9">
      <c r="A43" s="25"/>
      <c r="B43" s="25"/>
      <c r="C43" s="26"/>
      <c r="D43" s="25"/>
      <c r="E43" s="25"/>
      <c r="F43" s="25"/>
      <c r="I43" s="7"/>
    </row>
    <row r="44" spans="1:9">
      <c r="A44" s="25"/>
      <c r="B44" s="25"/>
      <c r="C44" s="25"/>
      <c r="D44" s="25"/>
      <c r="E44" s="26"/>
      <c r="F44" s="25"/>
      <c r="I44" s="7"/>
    </row>
    <row r="45" spans="1:9">
      <c r="A45" s="3"/>
      <c r="D45" s="4"/>
      <c r="E45" s="4"/>
      <c r="I45" s="7"/>
    </row>
    <row r="46" spans="1:9">
      <c r="A46" s="3"/>
      <c r="D46" s="4"/>
      <c r="E46" s="4"/>
      <c r="I46" s="7"/>
    </row>
    <row r="47" spans="1:9">
      <c r="B47" s="8"/>
      <c r="C47" s="5"/>
      <c r="I47" s="7"/>
    </row>
    <row r="48" spans="1:9">
      <c r="A48" s="57" t="s">
        <v>14</v>
      </c>
      <c r="B48" s="57"/>
      <c r="C48" s="57"/>
      <c r="D48" s="57"/>
      <c r="E48" s="57"/>
      <c r="H48" s="36"/>
      <c r="I48" s="7"/>
    </row>
    <row r="49" spans="1:9">
      <c r="A49" s="18" t="s">
        <v>1</v>
      </c>
      <c r="B49" s="18" t="s">
        <v>15</v>
      </c>
      <c r="C49" s="18" t="s">
        <v>13</v>
      </c>
      <c r="D49" s="18" t="s">
        <v>21</v>
      </c>
      <c r="E49" s="18" t="s">
        <v>24</v>
      </c>
      <c r="H49" s="36"/>
      <c r="I49" s="14"/>
    </row>
    <row r="50" spans="1:9">
      <c r="A50" s="16"/>
      <c r="B50" s="16"/>
      <c r="C50" s="16"/>
      <c r="D50" s="16"/>
      <c r="E50" s="16"/>
      <c r="H50" s="36"/>
      <c r="I50" s="14"/>
    </row>
    <row r="51" spans="1:9">
      <c r="A51" s="22"/>
      <c r="B51" s="16"/>
      <c r="C51" s="17"/>
      <c r="D51" s="16"/>
      <c r="E51" s="16"/>
      <c r="H51" s="36"/>
      <c r="I51" s="14"/>
    </row>
    <row r="52" spans="1:9">
      <c r="A52" s="22"/>
      <c r="B52" s="16"/>
      <c r="C52" s="17"/>
      <c r="D52" s="16"/>
      <c r="E52" s="16"/>
      <c r="H52" s="36"/>
      <c r="I52" s="14"/>
    </row>
    <row r="53" spans="1:9">
      <c r="H53" s="36"/>
      <c r="I53" s="7"/>
    </row>
    <row r="54" spans="1:9">
      <c r="A54" s="57" t="s">
        <v>32</v>
      </c>
      <c r="B54" s="57"/>
      <c r="C54" s="57"/>
      <c r="D54" s="57"/>
      <c r="E54" s="57"/>
      <c r="H54" s="36"/>
      <c r="I54" s="7"/>
    </row>
    <row r="55" spans="1:9">
      <c r="A55" s="18" t="s">
        <v>1</v>
      </c>
      <c r="B55" s="18" t="s">
        <v>15</v>
      </c>
      <c r="C55" s="18" t="s">
        <v>3</v>
      </c>
      <c r="D55" s="18" t="s">
        <v>6</v>
      </c>
      <c r="E55" s="18" t="s">
        <v>16</v>
      </c>
      <c r="F55" s="9"/>
      <c r="I55" s="7"/>
    </row>
    <row r="56" spans="1:9">
      <c r="A56" s="25"/>
      <c r="B56" s="25"/>
      <c r="C56" s="26"/>
      <c r="D56" s="25"/>
      <c r="E56" s="23" t="e">
        <f>(50000/C56)*(D56-C56)</f>
        <v>#DIV/0!</v>
      </c>
      <c r="H56" s="36"/>
      <c r="I56" s="7"/>
    </row>
    <row r="57" spans="1:9">
      <c r="A57" s="25"/>
      <c r="B57" s="25"/>
      <c r="C57" s="26"/>
      <c r="D57" s="25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5"/>
      <c r="B59" s="25"/>
      <c r="C59" s="26"/>
      <c r="D59" s="16"/>
      <c r="E59" s="23"/>
      <c r="H59" s="36"/>
      <c r="I59" s="7"/>
    </row>
    <row r="60" spans="1:9">
      <c r="A60" s="25"/>
      <c r="B60" s="25"/>
      <c r="C60" s="26"/>
      <c r="D60" s="16"/>
      <c r="E60" s="23"/>
      <c r="H60" s="36"/>
      <c r="I60" s="7"/>
    </row>
    <row r="61" spans="1:9">
      <c r="A61" s="22"/>
      <c r="B61" s="16"/>
      <c r="C61" s="17"/>
      <c r="D61" s="16"/>
      <c r="E61" s="23"/>
      <c r="H61" s="36"/>
      <c r="I61" s="7"/>
    </row>
    <row r="62" spans="1:9">
      <c r="A62" s="61" t="s">
        <v>10</v>
      </c>
      <c r="B62" s="61"/>
      <c r="C62" s="61"/>
      <c r="D62" s="61"/>
      <c r="E62" s="24" t="e">
        <f>SUM(E56:E61)</f>
        <v>#DIV/0!</v>
      </c>
      <c r="H62" s="36"/>
      <c r="I62" s="7"/>
    </row>
    <row r="63" spans="1:9">
      <c r="A63" s="56" t="s">
        <v>23</v>
      </c>
      <c r="B63" s="55"/>
      <c r="C63" s="55"/>
      <c r="H63" s="36"/>
      <c r="I63" s="7"/>
    </row>
    <row r="64" spans="1:9">
      <c r="A64" s="31"/>
      <c r="B64" s="31"/>
      <c r="C64" s="31"/>
      <c r="H64" s="36"/>
      <c r="I64" s="7"/>
    </row>
    <row r="65" spans="1:9">
      <c r="A65" s="31"/>
      <c r="B65" s="31"/>
      <c r="C65" s="31"/>
      <c r="H65" s="36"/>
      <c r="I65" s="7"/>
    </row>
    <row r="66" spans="1:9">
      <c r="H66" s="36"/>
      <c r="I66" s="7"/>
    </row>
    <row r="67" spans="1:9">
      <c r="A67" s="57" t="s">
        <v>27</v>
      </c>
      <c r="B67" s="57"/>
      <c r="C67" s="57"/>
      <c r="D67" s="57"/>
      <c r="E67" s="57"/>
      <c r="H67" s="36"/>
      <c r="I67" s="7"/>
    </row>
    <row r="68" spans="1:9">
      <c r="A68" s="18" t="s">
        <v>1</v>
      </c>
      <c r="B68" s="18" t="s">
        <v>17</v>
      </c>
      <c r="C68" s="18" t="s">
        <v>3</v>
      </c>
      <c r="D68" s="18" t="s">
        <v>6</v>
      </c>
      <c r="E68" s="18" t="s">
        <v>18</v>
      </c>
      <c r="H68" s="37"/>
      <c r="I68" s="7"/>
    </row>
    <row r="69" spans="1:9">
      <c r="A69" s="20"/>
      <c r="B69" s="20"/>
      <c r="C69" s="20"/>
      <c r="D69" s="21"/>
      <c r="E69" s="20">
        <f>75*(D69-C69)</f>
        <v>0</v>
      </c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0"/>
      <c r="B71" s="20"/>
      <c r="C71" s="21"/>
      <c r="D71" s="21"/>
      <c r="E71" s="20"/>
      <c r="H71" s="36"/>
      <c r="I71" s="7"/>
    </row>
    <row r="72" spans="1:9">
      <c r="A72" s="20"/>
      <c r="B72" s="20"/>
      <c r="C72" s="21"/>
      <c r="D72" s="21"/>
      <c r="E72" s="20"/>
      <c r="H72" s="36"/>
      <c r="I72" s="7"/>
    </row>
    <row r="73" spans="1:9">
      <c r="A73" s="29" t="s">
        <v>10</v>
      </c>
      <c r="B73" s="29"/>
      <c r="C73" s="29"/>
      <c r="D73" s="29"/>
      <c r="E73" s="29">
        <f>SUM(E69:E72)</f>
        <v>0</v>
      </c>
      <c r="G73" s="8"/>
      <c r="H73" s="36"/>
      <c r="I73" s="7"/>
    </row>
    <row r="74" spans="1:9">
      <c r="A74" s="10"/>
      <c r="B74" s="11"/>
      <c r="C74" s="11"/>
      <c r="D74" s="11"/>
      <c r="E74" s="11"/>
      <c r="G74" s="8"/>
      <c r="I74" s="7"/>
    </row>
    <row r="75" spans="1:9">
      <c r="A75" s="57" t="s">
        <v>39</v>
      </c>
      <c r="B75" s="57"/>
      <c r="C75" s="57"/>
      <c r="D75" s="57"/>
      <c r="E75" s="57"/>
      <c r="F75" s="57"/>
      <c r="G75" s="12"/>
      <c r="H75" s="36"/>
      <c r="I75" s="7"/>
    </row>
    <row r="76" spans="1:9">
      <c r="A76" s="18" t="s">
        <v>19</v>
      </c>
      <c r="B76" s="18" t="s">
        <v>1</v>
      </c>
      <c r="C76" s="18" t="s">
        <v>2</v>
      </c>
      <c r="D76" s="18" t="s">
        <v>3</v>
      </c>
      <c r="E76" s="18" t="s">
        <v>5</v>
      </c>
      <c r="F76" s="18" t="s">
        <v>4</v>
      </c>
      <c r="G76" s="9"/>
      <c r="H76" s="37"/>
      <c r="I76" s="7"/>
    </row>
    <row r="77" spans="1:9">
      <c r="A77" s="16" t="s">
        <v>37</v>
      </c>
      <c r="B77" s="41" t="s">
        <v>70</v>
      </c>
      <c r="C77" s="41" t="s">
        <v>38</v>
      </c>
      <c r="D77" s="40">
        <v>1583</v>
      </c>
      <c r="E77" s="32">
        <v>1538</v>
      </c>
      <c r="F77" s="49">
        <v>1650</v>
      </c>
      <c r="G77" s="6"/>
      <c r="H77" s="36"/>
      <c r="I77" s="15"/>
    </row>
    <row r="78" spans="1:9">
      <c r="A78" s="16" t="s">
        <v>37</v>
      </c>
      <c r="B78" s="41" t="s">
        <v>71</v>
      </c>
      <c r="C78" s="41" t="s">
        <v>30</v>
      </c>
      <c r="D78" s="40">
        <v>557</v>
      </c>
      <c r="E78" s="32">
        <v>545</v>
      </c>
      <c r="F78" s="49">
        <v>574</v>
      </c>
      <c r="G78" s="6"/>
      <c r="H78" s="36"/>
      <c r="I78" s="15"/>
    </row>
    <row r="79" spans="1:9">
      <c r="A79" s="16" t="s">
        <v>37</v>
      </c>
      <c r="B79" s="41" t="s">
        <v>72</v>
      </c>
      <c r="C79" s="41" t="s">
        <v>30</v>
      </c>
      <c r="D79" s="40">
        <v>893</v>
      </c>
      <c r="E79" s="32">
        <v>868</v>
      </c>
      <c r="F79" s="49">
        <v>930</v>
      </c>
      <c r="G79" s="6"/>
      <c r="H79" s="36"/>
      <c r="I79" s="15"/>
    </row>
    <row r="80" spans="1:9">
      <c r="A80" s="16"/>
      <c r="B80" s="41"/>
      <c r="C80" s="41"/>
      <c r="D80" s="40"/>
      <c r="E80" s="32"/>
      <c r="F80" s="49"/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16"/>
      <c r="B82" s="41"/>
      <c r="C82" s="41"/>
      <c r="D82" s="40"/>
      <c r="E82" s="32"/>
      <c r="F82" s="49"/>
      <c r="G82" s="6"/>
      <c r="H82" s="36"/>
      <c r="I82" s="15"/>
    </row>
    <row r="83" spans="1:9">
      <c r="A83" s="16"/>
      <c r="B83" s="41"/>
      <c r="C83" s="41"/>
      <c r="D83" s="40"/>
      <c r="E83" s="32"/>
      <c r="F83" s="49"/>
      <c r="G83" s="6"/>
      <c r="H83" s="36"/>
      <c r="I83" s="15"/>
    </row>
    <row r="84" spans="1:9">
      <c r="A84" s="16"/>
      <c r="B84" s="41"/>
      <c r="C84" s="41"/>
      <c r="D84" s="40"/>
      <c r="E84" s="32"/>
      <c r="F84" s="49"/>
      <c r="G84" s="6"/>
      <c r="H84" s="36"/>
      <c r="I84" s="15"/>
    </row>
    <row r="85" spans="1:9">
      <c r="A85" s="16"/>
      <c r="B85" s="41"/>
      <c r="C85" s="41"/>
      <c r="D85" s="40"/>
      <c r="E85" s="32"/>
      <c r="F85" s="49"/>
      <c r="G85" s="6"/>
      <c r="H85" s="36"/>
      <c r="I85" s="15"/>
    </row>
    <row r="86" spans="1:9">
      <c r="A86" s="44"/>
      <c r="C86" s="45"/>
      <c r="D86" s="46"/>
      <c r="E86" s="47"/>
      <c r="F86" s="48"/>
      <c r="G86" s="6"/>
      <c r="H86" s="36"/>
      <c r="I86" s="15"/>
    </row>
    <row r="87" spans="1:9">
      <c r="A87" s="44"/>
      <c r="C87" s="45"/>
      <c r="D87" s="46"/>
      <c r="E87" s="47"/>
      <c r="F87" s="48"/>
      <c r="G87" s="6"/>
      <c r="H87" s="36"/>
      <c r="I87" s="15"/>
    </row>
    <row r="88" spans="1:9">
      <c r="A88" s="13"/>
      <c r="C88" s="6"/>
      <c r="D88" s="3"/>
      <c r="E88" s="3"/>
      <c r="F88" s="3"/>
      <c r="G88" s="3"/>
      <c r="H88" s="36"/>
      <c r="I88" s="15"/>
    </row>
    <row r="89" spans="1:9" ht="15" customHeight="1">
      <c r="A89" s="57" t="s">
        <v>33</v>
      </c>
      <c r="B89" s="57"/>
      <c r="C89" s="57"/>
      <c r="D89" s="57"/>
      <c r="E89" s="57"/>
      <c r="F89" s="57"/>
      <c r="G89" s="57"/>
      <c r="H89" s="12"/>
      <c r="I89" s="15"/>
    </row>
    <row r="90" spans="1:9">
      <c r="A90" s="43" t="s">
        <v>35</v>
      </c>
      <c r="B90" s="43" t="s">
        <v>1</v>
      </c>
      <c r="C90" s="43" t="s">
        <v>2</v>
      </c>
      <c r="D90" s="18" t="s">
        <v>3</v>
      </c>
      <c r="E90" s="18" t="s">
        <v>20</v>
      </c>
      <c r="F90" s="18" t="s">
        <v>25</v>
      </c>
      <c r="G90" s="30" t="s">
        <v>9</v>
      </c>
      <c r="H90" s="38"/>
      <c r="I90" s="15"/>
    </row>
    <row r="91" spans="1:9">
      <c r="A91" s="16" t="s">
        <v>37</v>
      </c>
      <c r="B91" s="41" t="s">
        <v>49</v>
      </c>
      <c r="C91" s="41" t="s">
        <v>38</v>
      </c>
      <c r="D91" s="40">
        <v>411</v>
      </c>
      <c r="E91" s="32">
        <v>425</v>
      </c>
      <c r="F91" s="19">
        <f t="shared" ref="F91:F99" si="3">(50000/D91)*(E91-D91)</f>
        <v>1703.1630170316303</v>
      </c>
      <c r="G91" s="17" t="s">
        <v>48</v>
      </c>
      <c r="I91" s="51"/>
    </row>
    <row r="92" spans="1:9">
      <c r="A92" s="16" t="s">
        <v>37</v>
      </c>
      <c r="B92" s="41" t="s">
        <v>41</v>
      </c>
      <c r="C92" s="41" t="s">
        <v>30</v>
      </c>
      <c r="D92" s="40">
        <v>4508</v>
      </c>
      <c r="E92" s="32">
        <v>4400</v>
      </c>
      <c r="F92" s="19">
        <f t="shared" si="3"/>
        <v>-1197.8704525288376</v>
      </c>
      <c r="G92" s="17" t="s">
        <v>21</v>
      </c>
      <c r="I92" s="51"/>
    </row>
    <row r="93" spans="1:9">
      <c r="A93" s="16" t="s">
        <v>37</v>
      </c>
      <c r="B93" s="41" t="s">
        <v>42</v>
      </c>
      <c r="C93" s="41" t="s">
        <v>30</v>
      </c>
      <c r="D93" s="40">
        <v>377</v>
      </c>
      <c r="E93" s="32">
        <v>365</v>
      </c>
      <c r="F93" s="19">
        <f t="shared" si="3"/>
        <v>-1591.5119363395224</v>
      </c>
      <c r="G93" s="17" t="s">
        <v>21</v>
      </c>
      <c r="I93" s="51"/>
    </row>
    <row r="94" spans="1:9">
      <c r="A94" s="16" t="s">
        <v>37</v>
      </c>
      <c r="B94" s="41" t="s">
        <v>43</v>
      </c>
      <c r="C94" s="41" t="s">
        <v>30</v>
      </c>
      <c r="D94" s="40">
        <v>1509</v>
      </c>
      <c r="E94" s="32">
        <v>1457</v>
      </c>
      <c r="F94" s="19">
        <f t="shared" si="3"/>
        <v>-1722.9953611663352</v>
      </c>
      <c r="G94" s="17" t="s">
        <v>21</v>
      </c>
      <c r="I94" s="51"/>
    </row>
    <row r="95" spans="1:9">
      <c r="A95" s="16" t="s">
        <v>37</v>
      </c>
      <c r="B95" s="41" t="s">
        <v>53</v>
      </c>
      <c r="C95" s="41" t="s">
        <v>30</v>
      </c>
      <c r="D95" s="40">
        <v>361</v>
      </c>
      <c r="E95" s="32">
        <v>352</v>
      </c>
      <c r="F95" s="19">
        <f t="shared" si="3"/>
        <v>-1246.5373961218838</v>
      </c>
      <c r="G95" s="17" t="s">
        <v>21</v>
      </c>
      <c r="I95" s="51"/>
    </row>
    <row r="96" spans="1:9">
      <c r="A96" s="16" t="s">
        <v>37</v>
      </c>
      <c r="B96" s="41" t="s">
        <v>52</v>
      </c>
      <c r="C96" s="41" t="s">
        <v>30</v>
      </c>
      <c r="D96" s="40">
        <v>3329</v>
      </c>
      <c r="E96" s="32">
        <v>3412</v>
      </c>
      <c r="F96" s="19">
        <f t="shared" si="3"/>
        <v>1246.6206067888256</v>
      </c>
      <c r="G96" s="17" t="s">
        <v>48</v>
      </c>
      <c r="I96" s="51"/>
    </row>
    <row r="97" spans="1:9">
      <c r="A97" s="16" t="s">
        <v>37</v>
      </c>
      <c r="B97" s="41" t="s">
        <v>51</v>
      </c>
      <c r="C97" s="41" t="s">
        <v>30</v>
      </c>
      <c r="D97" s="40">
        <v>4923</v>
      </c>
      <c r="E97" s="32">
        <v>4840</v>
      </c>
      <c r="F97" s="19">
        <f t="shared" si="3"/>
        <v>-842.98192159252494</v>
      </c>
      <c r="G97" s="17" t="s">
        <v>21</v>
      </c>
    </row>
    <row r="98" spans="1:9">
      <c r="A98" s="16" t="s">
        <v>37</v>
      </c>
      <c r="B98" s="41" t="s">
        <v>40</v>
      </c>
      <c r="C98" s="41" t="s">
        <v>30</v>
      </c>
      <c r="D98" s="40">
        <v>709</v>
      </c>
      <c r="E98" s="32">
        <v>688</v>
      </c>
      <c r="F98" s="19">
        <f t="shared" si="3"/>
        <v>-1480.9590973201693</v>
      </c>
      <c r="G98" s="17" t="s">
        <v>21</v>
      </c>
    </row>
    <row r="99" spans="1:9">
      <c r="A99" s="16" t="s">
        <v>37</v>
      </c>
      <c r="B99" s="41" t="s">
        <v>50</v>
      </c>
      <c r="C99" s="41" t="s">
        <v>30</v>
      </c>
      <c r="D99" s="40">
        <v>3316</v>
      </c>
      <c r="E99" s="32">
        <v>3318</v>
      </c>
      <c r="F99" s="19">
        <f t="shared" si="3"/>
        <v>30.156815440289506</v>
      </c>
      <c r="G99" s="17" t="s">
        <v>29</v>
      </c>
    </row>
    <row r="100" spans="1:9">
      <c r="A100" s="16"/>
      <c r="B100" s="41"/>
      <c r="C100" s="41"/>
      <c r="D100" s="40"/>
      <c r="E100" s="32"/>
      <c r="F100" s="19"/>
      <c r="G100" s="17"/>
    </row>
    <row r="101" spans="1:9">
      <c r="A101" s="16"/>
      <c r="B101" s="41"/>
      <c r="C101" s="41"/>
      <c r="D101" s="40"/>
      <c r="E101" s="32"/>
      <c r="F101" s="19"/>
      <c r="G101" s="17"/>
      <c r="I101" s="15"/>
    </row>
    <row r="102" spans="1:9">
      <c r="A102" s="58" t="s">
        <v>10</v>
      </c>
      <c r="B102" s="59"/>
      <c r="C102" s="59"/>
      <c r="D102" s="59"/>
      <c r="E102" s="60"/>
      <c r="F102" s="39">
        <f>SUM(F91:F101)</f>
        <v>-5102.9157258085279</v>
      </c>
      <c r="I102" s="15"/>
    </row>
    <row r="103" spans="1:9">
      <c r="A103" s="56" t="s">
        <v>34</v>
      </c>
      <c r="B103" s="55"/>
      <c r="C103" s="55"/>
      <c r="F103" s="14"/>
      <c r="I103" s="15"/>
    </row>
    <row r="104" spans="1:9" ht="10.8" customHeight="1">
      <c r="F104" s="14"/>
      <c r="I104" s="15"/>
    </row>
    <row r="105" spans="1:9">
      <c r="F105" s="14"/>
      <c r="I105" s="15"/>
    </row>
    <row r="106" spans="1:9">
      <c r="I106" s="15"/>
    </row>
    <row r="107" spans="1:9">
      <c r="I107" s="15"/>
    </row>
    <row r="108" spans="1:9">
      <c r="I108" s="15"/>
    </row>
    <row r="109" spans="1:9" ht="14.4" customHeight="1">
      <c r="A109" s="52" t="s">
        <v>28</v>
      </c>
      <c r="B109" s="53"/>
      <c r="C109" s="53"/>
      <c r="D109" s="53"/>
      <c r="E109" s="53"/>
      <c r="F109" s="53"/>
      <c r="G109" s="54"/>
      <c r="I109" s="15"/>
    </row>
    <row r="110" spans="1:9" ht="14.4" customHeight="1">
      <c r="A110" s="43" t="s">
        <v>19</v>
      </c>
      <c r="B110" s="43" t="s">
        <v>1</v>
      </c>
      <c r="C110" s="43" t="s">
        <v>2</v>
      </c>
      <c r="D110" s="18" t="s">
        <v>3</v>
      </c>
      <c r="E110" s="30" t="s">
        <v>5</v>
      </c>
      <c r="F110" s="30" t="s">
        <v>4</v>
      </c>
      <c r="G110" s="30" t="s">
        <v>29</v>
      </c>
    </row>
    <row r="111" spans="1:9">
      <c r="A111" s="16" t="s">
        <v>37</v>
      </c>
      <c r="B111" s="41" t="s">
        <v>44</v>
      </c>
      <c r="C111" s="41" t="s">
        <v>38</v>
      </c>
      <c r="D111" s="40">
        <v>1205</v>
      </c>
      <c r="E111" s="32">
        <v>1148</v>
      </c>
      <c r="F111" s="49">
        <v>1275</v>
      </c>
    </row>
    <row r="112" spans="1:9">
      <c r="A112" s="16" t="s">
        <v>37</v>
      </c>
      <c r="B112" s="41" t="s">
        <v>45</v>
      </c>
      <c r="C112" s="41" t="s">
        <v>30</v>
      </c>
      <c r="D112" s="40">
        <v>523</v>
      </c>
      <c r="E112" s="32">
        <v>514</v>
      </c>
      <c r="F112" s="49">
        <v>540</v>
      </c>
    </row>
    <row r="113" spans="1:6">
      <c r="A113" s="16" t="s">
        <v>37</v>
      </c>
      <c r="B113" s="41" t="s">
        <v>54</v>
      </c>
      <c r="C113" s="41" t="s">
        <v>30</v>
      </c>
      <c r="D113" s="40">
        <v>3848</v>
      </c>
      <c r="E113" s="32">
        <v>3778</v>
      </c>
      <c r="F113" s="49">
        <v>3950</v>
      </c>
    </row>
    <row r="114" spans="1:6">
      <c r="A114" s="16" t="s">
        <v>37</v>
      </c>
      <c r="B114" s="16" t="s">
        <v>55</v>
      </c>
      <c r="C114" s="16" t="s">
        <v>30</v>
      </c>
      <c r="D114" s="16">
        <v>612</v>
      </c>
      <c r="E114" s="16">
        <v>597</v>
      </c>
      <c r="F114" s="16">
        <v>640</v>
      </c>
    </row>
    <row r="115" spans="1:6">
      <c r="A115" s="16" t="s">
        <v>37</v>
      </c>
      <c r="B115" s="41" t="s">
        <v>70</v>
      </c>
      <c r="C115" s="41" t="s">
        <v>38</v>
      </c>
      <c r="D115" s="40">
        <v>1583</v>
      </c>
      <c r="E115" s="32">
        <v>1538</v>
      </c>
      <c r="F115" s="49">
        <v>1650</v>
      </c>
    </row>
    <row r="116" spans="1:6">
      <c r="A116" s="16" t="s">
        <v>37</v>
      </c>
      <c r="B116" s="41" t="s">
        <v>71</v>
      </c>
      <c r="C116" s="41" t="s">
        <v>30</v>
      </c>
      <c r="D116" s="40">
        <v>557</v>
      </c>
      <c r="E116" s="32">
        <v>545</v>
      </c>
      <c r="F116" s="49">
        <v>574</v>
      </c>
    </row>
    <row r="117" spans="1:6">
      <c r="A117" s="16" t="s">
        <v>37</v>
      </c>
      <c r="B117" s="41" t="s">
        <v>72</v>
      </c>
      <c r="C117" s="41" t="s">
        <v>30</v>
      </c>
      <c r="D117" s="40">
        <v>893</v>
      </c>
      <c r="E117" s="32">
        <v>868</v>
      </c>
      <c r="F117" s="49">
        <v>930</v>
      </c>
    </row>
  </sheetData>
  <mergeCells count="17">
    <mergeCell ref="A17:G17"/>
    <mergeCell ref="A62:D62"/>
    <mergeCell ref="A67:E67"/>
    <mergeCell ref="A2:I2"/>
    <mergeCell ref="A21:I21"/>
    <mergeCell ref="A34:G34"/>
    <mergeCell ref="A3:I3"/>
    <mergeCell ref="A109:G109"/>
    <mergeCell ref="A35:C35"/>
    <mergeCell ref="A63:C63"/>
    <mergeCell ref="A89:G89"/>
    <mergeCell ref="A103:C103"/>
    <mergeCell ref="A75:F75"/>
    <mergeCell ref="A54:E54"/>
    <mergeCell ref="A48:E48"/>
    <mergeCell ref="A39:E39"/>
    <mergeCell ref="A102:E102"/>
  </mergeCells>
  <phoneticPr fontId="0" type="noConversion"/>
  <conditionalFormatting sqref="F102 H34 E62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2024-09-30T10:10:52Z</dcterms:modified>
</cp:coreProperties>
</file>