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/>
  <c r="G30"/>
  <c r="H13"/>
  <c r="G29"/>
  <c r="H29" s="1"/>
  <c r="G28"/>
  <c r="H28" s="1"/>
  <c r="G27"/>
  <c r="H27" s="1"/>
  <c r="F92"/>
  <c r="H12"/>
  <c r="H11"/>
  <c r="H10"/>
  <c r="F91"/>
  <c r="H9" l="1"/>
  <c r="H8"/>
  <c r="H7"/>
  <c r="H6"/>
  <c r="G23" l="1"/>
  <c r="H23" s="1"/>
  <c r="G24"/>
  <c r="H24" s="1"/>
  <c r="G25"/>
  <c r="H25" s="1"/>
  <c r="G26"/>
  <c r="H26" s="1"/>
  <c r="F90" l="1"/>
  <c r="H5" l="1"/>
  <c r="H17" l="1"/>
  <c r="F98" l="1"/>
  <c r="E68" l="1"/>
  <c r="E72" s="1"/>
  <c r="E55" l="1"/>
  <c r="H33" l="1"/>
  <c r="E61" l="1"/>
</calcChain>
</file>

<file path=xl/sharedStrings.xml><?xml version="1.0" encoding="utf-8"?>
<sst xmlns="http://schemas.openxmlformats.org/spreadsheetml/2006/main" count="169" uniqueCount="75">
  <si>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</si>
  <si>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</si>
  <si>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</si>
  <si>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</si>
  <si>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</si>
  <si>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</si>
  <si>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</si>
  <si>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</si>
  <si>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</si>
  <si>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</si>
  <si>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</si>
  <si>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</si>
  <si>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</si>
  <si>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</si>
  <si>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</si>
  <si>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</si>
  <si>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</si>
  <si>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</si>
  <si>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</si>
  <si>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</si>
  <si>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</si>
  <si>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</si>
  <si>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</si>
  <si>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</si>
  <si>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</si>
  <si>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</si>
  <si>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</si>
  <si>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</si>
  <si>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</si>
  <si>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</si>
  <si>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</si>
  <si>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</si>
  <si>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</si>
  <si>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</si>
  <si>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</si>
  <si>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</si>
  <si>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</si>
  <si>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</si>
  <si>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</si>
  <si>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</si>
  <si>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</si>
  <si>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MGL</t>
  </si>
  <si>
    <t>JSWSTEEL</t>
  </si>
  <si>
    <t>TATAELXSI</t>
  </si>
  <si>
    <t>PRUALPHA RECOMM</t>
  </si>
  <si>
    <t>INDHOTEL</t>
  </si>
  <si>
    <t>CAMS</t>
  </si>
  <si>
    <t>IEX</t>
  </si>
  <si>
    <t>SIEMENS</t>
  </si>
  <si>
    <t>EXIT</t>
  </si>
  <si>
    <t>DMART</t>
  </si>
  <si>
    <t>HDFCAMC</t>
  </si>
  <si>
    <t>BIOCON</t>
  </si>
  <si>
    <t>POWERGRID</t>
  </si>
  <si>
    <t>MNM 3100 CALL</t>
  </si>
  <si>
    <t>CHAMBALFERT</t>
  </si>
  <si>
    <t>GRAPHITE</t>
  </si>
  <si>
    <t>GODREJPROP</t>
  </si>
  <si>
    <t>HDFCBANK 1760 CALL</t>
  </si>
  <si>
    <t>AXISBANK 1240 CALL</t>
  </si>
  <si>
    <t>PVRINOX 1720 CALL</t>
  </si>
  <si>
    <t>SELL</t>
  </si>
  <si>
    <t>BANKNIFTY 5400 CALL</t>
  </si>
  <si>
    <t>NIFTY 25900 PUT</t>
  </si>
  <si>
    <t>LTIM 6150 PUT</t>
  </si>
  <si>
    <t>LTF</t>
  </si>
  <si>
    <t>CEAT</t>
  </si>
  <si>
    <t>ITC 515CALL</t>
  </si>
  <si>
    <t>BANKNIFTY 54000 CALL - EXPIRY TRADE</t>
  </si>
  <si>
    <t>CLOSE</t>
  </si>
  <si>
    <t>HINDALCO</t>
  </si>
  <si>
    <t>792-815</t>
  </si>
  <si>
    <t>HINDCOPPER</t>
  </si>
  <si>
    <t>380-392</t>
  </si>
  <si>
    <t>IPCALAB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</si>
</sst>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2"/>
  <sheetViews>
    <sheetView tabSelected="1" topLeftCell="A65" zoomScaleNormal="100" workbookViewId="0">
      <selection activeCell="K24" sqref="K24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54</v>
      </c>
      <c r="B5" s="16" t="s">
        <v>38</v>
      </c>
      <c r="C5" s="17">
        <v>35</v>
      </c>
      <c r="D5" s="17">
        <v>30</v>
      </c>
      <c r="E5" s="17">
        <v>45</v>
      </c>
      <c r="F5" s="17">
        <v>45</v>
      </c>
      <c r="G5" s="27">
        <v>350</v>
      </c>
      <c r="H5" s="19">
        <f t="shared" ref="H5:H13" si="0">+G5*(F5-C5)</f>
        <v>3500</v>
      </c>
      <c r="I5" s="28" t="s">
        <v>40</v>
      </c>
    </row>
    <row r="6" spans="1:9">
      <c r="A6" s="22" t="s">
        <v>58</v>
      </c>
      <c r="B6" s="16" t="s">
        <v>30</v>
      </c>
      <c r="C6" s="17">
        <v>21.5</v>
      </c>
      <c r="D6" s="17">
        <v>18.5</v>
      </c>
      <c r="E6" s="17">
        <v>29</v>
      </c>
      <c r="F6" s="17">
        <v>28.5</v>
      </c>
      <c r="G6" s="27">
        <v>550</v>
      </c>
      <c r="H6" s="19">
        <f t="shared" si="0"/>
        <v>3850</v>
      </c>
      <c r="I6" s="28" t="s">
        <v>40</v>
      </c>
    </row>
    <row r="7" spans="1:9">
      <c r="A7" s="22" t="s">
        <v>59</v>
      </c>
      <c r="B7" s="16" t="s">
        <v>30</v>
      </c>
      <c r="C7" s="17">
        <v>10</v>
      </c>
      <c r="D7" s="17">
        <v>7</v>
      </c>
      <c r="E7" s="17">
        <v>16</v>
      </c>
      <c r="F7" s="17">
        <v>12.4</v>
      </c>
      <c r="G7" s="27">
        <v>625</v>
      </c>
      <c r="H7" s="19">
        <f t="shared" si="0"/>
        <v>1500.0000000000002</v>
      </c>
      <c r="I7" s="28" t="s">
        <v>40</v>
      </c>
    </row>
    <row r="8" spans="1:9">
      <c r="A8" s="22" t="s">
        <v>60</v>
      </c>
      <c r="B8" s="16" t="s">
        <v>30</v>
      </c>
      <c r="C8" s="17">
        <v>18</v>
      </c>
      <c r="D8" s="17">
        <v>14</v>
      </c>
      <c r="E8" s="17">
        <v>26</v>
      </c>
      <c r="F8" s="17">
        <v>14</v>
      </c>
      <c r="G8" s="27">
        <v>407</v>
      </c>
      <c r="H8" s="19">
        <f t="shared" si="0"/>
        <v>-1628</v>
      </c>
      <c r="I8" s="28" t="s">
        <v>21</v>
      </c>
    </row>
    <row r="9" spans="1:9">
      <c r="A9" s="22" t="s">
        <v>62</v>
      </c>
      <c r="B9" s="16" t="s">
        <v>30</v>
      </c>
      <c r="C9" s="17">
        <v>90</v>
      </c>
      <c r="D9" s="17">
        <v>4</v>
      </c>
      <c r="E9" s="17">
        <v>250</v>
      </c>
      <c r="F9" s="17">
        <v>90</v>
      </c>
      <c r="G9" s="27">
        <v>15</v>
      </c>
      <c r="H9" s="19">
        <f t="shared" si="0"/>
        <v>0</v>
      </c>
      <c r="I9" s="28" t="s">
        <v>29</v>
      </c>
    </row>
    <row r="10" spans="1:9">
      <c r="A10" s="22" t="s">
        <v>63</v>
      </c>
      <c r="B10" s="16" t="s">
        <v>30</v>
      </c>
      <c r="C10" s="17">
        <v>80</v>
      </c>
      <c r="D10" s="17">
        <v>40</v>
      </c>
      <c r="E10" s="17">
        <v>140</v>
      </c>
      <c r="F10" s="17">
        <v>56</v>
      </c>
      <c r="G10" s="27">
        <v>25</v>
      </c>
      <c r="H10" s="19">
        <f t="shared" si="0"/>
        <v>-600</v>
      </c>
      <c r="I10" s="28" t="s">
        <v>49</v>
      </c>
    </row>
    <row r="11" spans="1:9">
      <c r="A11" s="22" t="s">
        <v>64</v>
      </c>
      <c r="B11" s="16" t="s">
        <v>30</v>
      </c>
      <c r="C11" s="17">
        <v>70</v>
      </c>
      <c r="D11" s="17">
        <v>60</v>
      </c>
      <c r="E11" s="17">
        <v>96</v>
      </c>
      <c r="F11" s="17">
        <v>60</v>
      </c>
      <c r="G11" s="27">
        <v>150</v>
      </c>
      <c r="H11" s="19">
        <f t="shared" si="0"/>
        <v>-1500</v>
      </c>
      <c r="I11" s="28" t="s">
        <v>21</v>
      </c>
    </row>
    <row r="12" spans="1:9">
      <c r="A12" s="22" t="s">
        <v>67</v>
      </c>
      <c r="B12" s="16" t="s">
        <v>30</v>
      </c>
      <c r="C12" s="17">
        <v>3.5</v>
      </c>
      <c r="D12" s="17">
        <v>2.5</v>
      </c>
      <c r="E12" s="17">
        <v>6</v>
      </c>
      <c r="F12" s="17">
        <v>3.3</v>
      </c>
      <c r="G12" s="27">
        <v>1600</v>
      </c>
      <c r="H12" s="19">
        <f t="shared" si="0"/>
        <v>-320.00000000000028</v>
      </c>
      <c r="I12" s="28" t="s">
        <v>69</v>
      </c>
    </row>
    <row r="13" spans="1:9">
      <c r="A13" s="22" t="s">
        <v>68</v>
      </c>
      <c r="B13" s="16" t="s">
        <v>30</v>
      </c>
      <c r="C13" s="17">
        <v>100</v>
      </c>
      <c r="D13" s="17">
        <v>0.05</v>
      </c>
      <c r="E13" s="17">
        <v>250</v>
      </c>
      <c r="F13" s="17">
        <v>102</v>
      </c>
      <c r="G13" s="27">
        <v>15</v>
      </c>
      <c r="H13" s="19">
        <f t="shared" si="0"/>
        <v>30</v>
      </c>
      <c r="I13" s="28" t="s">
        <v>69</v>
      </c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22"/>
      <c r="B15" s="16"/>
      <c r="C15" s="17"/>
      <c r="D15" s="17"/>
      <c r="E15" s="17"/>
      <c r="F15" s="17"/>
      <c r="G15" s="27"/>
      <c r="H15" s="19"/>
      <c r="I15" s="28"/>
    </row>
    <row r="16" spans="1:9">
      <c r="A16" s="22"/>
      <c r="B16" s="16"/>
      <c r="C16" s="17"/>
      <c r="D16" s="17"/>
      <c r="E16" s="17"/>
      <c r="F16" s="17"/>
      <c r="G16" s="27"/>
      <c r="H16" s="19"/>
      <c r="I16" s="28"/>
    </row>
    <row r="17" spans="1:9">
      <c r="A17" s="61" t="s">
        <v>10</v>
      </c>
      <c r="B17" s="61"/>
      <c r="C17" s="61"/>
      <c r="D17" s="61"/>
      <c r="E17" s="61"/>
      <c r="F17" s="61"/>
      <c r="G17" s="61"/>
      <c r="H17" s="24">
        <f>SUM(H5:H16)</f>
        <v>4832</v>
      </c>
      <c r="I17" s="29"/>
    </row>
    <row r="18" spans="1:9">
      <c r="A18" s="33"/>
      <c r="B18" s="33"/>
      <c r="C18" s="33"/>
      <c r="D18" s="33"/>
      <c r="E18" s="33"/>
      <c r="F18" s="33"/>
      <c r="G18" s="33"/>
      <c r="H18" s="34"/>
      <c r="I18" s="35"/>
    </row>
    <row r="19" spans="1:9">
      <c r="A19" s="33"/>
      <c r="B19" s="42"/>
      <c r="C19" s="33"/>
      <c r="D19" s="33"/>
      <c r="E19" s="33"/>
      <c r="F19" s="33"/>
      <c r="G19" s="33"/>
      <c r="H19" s="34"/>
      <c r="I19" s="35"/>
    </row>
    <row r="20" spans="1:9">
      <c r="A20" s="2"/>
      <c r="I20" s="7"/>
    </row>
    <row r="21" spans="1:9">
      <c r="A21" s="57" t="s">
        <v>31</v>
      </c>
      <c r="B21" s="57"/>
      <c r="C21" s="57"/>
      <c r="D21" s="57"/>
      <c r="E21" s="57"/>
      <c r="F21" s="57"/>
      <c r="G21" s="57"/>
      <c r="H21" s="57"/>
      <c r="I21" s="57"/>
    </row>
    <row r="22" spans="1:9">
      <c r="A22" s="50" t="s">
        <v>1</v>
      </c>
      <c r="B22" s="18" t="s">
        <v>2</v>
      </c>
      <c r="C22" s="18" t="s">
        <v>3</v>
      </c>
      <c r="D22" s="18" t="s">
        <v>5</v>
      </c>
      <c r="E22" s="18" t="s">
        <v>4</v>
      </c>
      <c r="F22" s="18" t="s">
        <v>6</v>
      </c>
      <c r="G22" s="18" t="s">
        <v>36</v>
      </c>
      <c r="H22" s="18" t="s">
        <v>8</v>
      </c>
      <c r="I22" s="18" t="s">
        <v>9</v>
      </c>
    </row>
    <row r="23" spans="1:9" ht="14.25" customHeight="1">
      <c r="A23" s="22" t="s">
        <v>53</v>
      </c>
      <c r="B23" s="16" t="s">
        <v>38</v>
      </c>
      <c r="C23" s="17">
        <v>356.5</v>
      </c>
      <c r="D23" s="17">
        <v>353</v>
      </c>
      <c r="E23" s="17">
        <v>364</v>
      </c>
      <c r="F23" s="17">
        <v>363</v>
      </c>
      <c r="G23" s="27">
        <f>100000/C23</f>
        <v>280.50490883590464</v>
      </c>
      <c r="H23" s="19">
        <f t="shared" ref="H23:H30" si="1">+G23*(F23-C23)</f>
        <v>1823.2819074333802</v>
      </c>
      <c r="I23" s="28" t="s">
        <v>40</v>
      </c>
    </row>
    <row r="24" spans="1:9" ht="14.25" customHeight="1">
      <c r="A24" s="22" t="s">
        <v>55</v>
      </c>
      <c r="B24" s="16" t="s">
        <v>30</v>
      </c>
      <c r="C24" s="16">
        <v>513</v>
      </c>
      <c r="D24" s="17">
        <v>508</v>
      </c>
      <c r="E24" s="17">
        <v>525</v>
      </c>
      <c r="F24" s="23">
        <v>513.5</v>
      </c>
      <c r="G24" s="27">
        <f t="shared" ref="G24:G30" si="2">100000/C24</f>
        <v>194.9317738791423</v>
      </c>
      <c r="H24" s="19">
        <f t="shared" si="1"/>
        <v>97.465886939571149</v>
      </c>
      <c r="I24" s="28" t="s">
        <v>29</v>
      </c>
    </row>
    <row r="25" spans="1:9" ht="14.25" customHeight="1">
      <c r="A25" s="22" t="s">
        <v>56</v>
      </c>
      <c r="B25" s="16" t="s">
        <v>30</v>
      </c>
      <c r="C25" s="17">
        <v>615</v>
      </c>
      <c r="D25" s="17">
        <v>609</v>
      </c>
      <c r="E25" s="17">
        <v>626</v>
      </c>
      <c r="F25" s="23">
        <v>609</v>
      </c>
      <c r="G25" s="27">
        <f t="shared" si="2"/>
        <v>162.60162601626016</v>
      </c>
      <c r="H25" s="19">
        <f t="shared" si="1"/>
        <v>-975.60975609756088</v>
      </c>
      <c r="I25" s="28" t="s">
        <v>21</v>
      </c>
    </row>
    <row r="26" spans="1:9" ht="14.25" customHeight="1">
      <c r="A26" s="22" t="s">
        <v>48</v>
      </c>
      <c r="B26" s="16" t="s">
        <v>30</v>
      </c>
      <c r="C26" s="17">
        <v>7170</v>
      </c>
      <c r="D26" s="17">
        <v>7100</v>
      </c>
      <c r="E26" s="17">
        <v>7300</v>
      </c>
      <c r="F26" s="23">
        <v>7135</v>
      </c>
      <c r="G26" s="27">
        <f t="shared" si="2"/>
        <v>13.947001394700139</v>
      </c>
      <c r="H26" s="19">
        <f t="shared" si="1"/>
        <v>-488.14504881450489</v>
      </c>
      <c r="I26" s="28" t="s">
        <v>49</v>
      </c>
    </row>
    <row r="27" spans="1:9" ht="14.25" customHeight="1">
      <c r="A27" s="22" t="s">
        <v>57</v>
      </c>
      <c r="B27" s="16" t="s">
        <v>30</v>
      </c>
      <c r="C27" s="17">
        <v>3215</v>
      </c>
      <c r="D27" s="17">
        <v>3185</v>
      </c>
      <c r="E27" s="17">
        <v>3270</v>
      </c>
      <c r="F27" s="23">
        <v>3248.5</v>
      </c>
      <c r="G27" s="27">
        <f t="shared" si="2"/>
        <v>31.104199066874028</v>
      </c>
      <c r="H27" s="19">
        <f t="shared" si="1"/>
        <v>1041.9906687402799</v>
      </c>
      <c r="I27" s="28" t="s">
        <v>40</v>
      </c>
    </row>
    <row r="28" spans="1:9" ht="14.25" customHeight="1">
      <c r="A28" s="22" t="s">
        <v>47</v>
      </c>
      <c r="B28" s="16" t="s">
        <v>61</v>
      </c>
      <c r="C28" s="17">
        <v>202</v>
      </c>
      <c r="D28" s="17">
        <v>204</v>
      </c>
      <c r="E28" s="17">
        <v>197</v>
      </c>
      <c r="F28" s="23">
        <v>199.8</v>
      </c>
      <c r="G28" s="27">
        <f t="shared" si="2"/>
        <v>495.04950495049508</v>
      </c>
      <c r="H28" s="19">
        <f>+G28*(C28-F28)</f>
        <v>1089.1089108910835</v>
      </c>
      <c r="I28" s="28" t="s">
        <v>40</v>
      </c>
    </row>
    <row r="29" spans="1:9" ht="14.25" customHeight="1">
      <c r="A29" s="22" t="s">
        <v>65</v>
      </c>
      <c r="B29" s="16" t="s">
        <v>30</v>
      </c>
      <c r="C29" s="17">
        <v>187.8</v>
      </c>
      <c r="D29" s="17">
        <v>186</v>
      </c>
      <c r="E29" s="17">
        <v>191</v>
      </c>
      <c r="F29" s="23">
        <v>188</v>
      </c>
      <c r="G29" s="27">
        <f t="shared" si="2"/>
        <v>532.48136315228965</v>
      </c>
      <c r="H29" s="19">
        <f t="shared" si="1"/>
        <v>106.49627263045187</v>
      </c>
      <c r="I29" s="28" t="s">
        <v>29</v>
      </c>
    </row>
    <row r="30" spans="1:9" ht="14.25" customHeight="1">
      <c r="A30" s="22" t="s">
        <v>66</v>
      </c>
      <c r="B30" s="16" t="s">
        <v>30</v>
      </c>
      <c r="C30" s="17">
        <v>3110</v>
      </c>
      <c r="D30" s="17">
        <v>3080</v>
      </c>
      <c r="E30" s="17">
        <v>3200</v>
      </c>
      <c r="F30" s="23">
        <v>3142</v>
      </c>
      <c r="G30" s="27">
        <f t="shared" si="2"/>
        <v>32.154340836012864</v>
      </c>
      <c r="H30" s="19">
        <f t="shared" si="1"/>
        <v>1028.9389067524116</v>
      </c>
      <c r="I30" s="28" t="s">
        <v>40</v>
      </c>
    </row>
    <row r="31" spans="1:9" ht="14.25" customHeight="1">
      <c r="A31" s="22"/>
      <c r="B31" s="16"/>
      <c r="C31" s="17"/>
      <c r="D31" s="17"/>
      <c r="E31" s="17"/>
      <c r="F31" s="23"/>
      <c r="G31" s="27"/>
      <c r="H31" s="19"/>
      <c r="I31" s="28"/>
    </row>
    <row r="32" spans="1:9">
      <c r="A32" s="22"/>
      <c r="B32" s="16"/>
      <c r="C32" s="17"/>
      <c r="D32" s="17"/>
      <c r="E32" s="17"/>
      <c r="F32" s="23"/>
      <c r="G32" s="27"/>
      <c r="H32" s="19"/>
      <c r="I32" s="28"/>
    </row>
    <row r="33" spans="1:9">
      <c r="A33" s="61" t="s">
        <v>10</v>
      </c>
      <c r="B33" s="61"/>
      <c r="C33" s="61"/>
      <c r="D33" s="61"/>
      <c r="E33" s="61"/>
      <c r="F33" s="61"/>
      <c r="G33" s="61"/>
      <c r="H33" s="24">
        <f>SUM(H23:H32)</f>
        <v>3723.5277484751127</v>
      </c>
      <c r="I33" s="29"/>
    </row>
    <row r="34" spans="1:9">
      <c r="A34" s="55" t="s">
        <v>22</v>
      </c>
      <c r="B34" s="55"/>
      <c r="C34" s="55"/>
      <c r="I34" s="7"/>
    </row>
    <row r="35" spans="1:9">
      <c r="A35" s="31"/>
      <c r="B35" s="31"/>
      <c r="C35" s="31"/>
      <c r="I35" s="7"/>
    </row>
    <row r="36" spans="1:9">
      <c r="A36" s="31"/>
      <c r="B36" s="31"/>
      <c r="C36" s="31"/>
      <c r="I36" s="7"/>
    </row>
    <row r="37" spans="1:9">
      <c r="I37" s="7"/>
    </row>
    <row r="38" spans="1:9">
      <c r="A38" s="57" t="s">
        <v>11</v>
      </c>
      <c r="B38" s="57"/>
      <c r="C38" s="57"/>
      <c r="D38" s="57"/>
      <c r="E38" s="57"/>
      <c r="F38" s="18"/>
      <c r="I38" s="7"/>
    </row>
    <row r="39" spans="1:9">
      <c r="A39" s="18" t="s">
        <v>1</v>
      </c>
      <c r="B39" s="18" t="s">
        <v>12</v>
      </c>
      <c r="C39" s="18" t="s">
        <v>13</v>
      </c>
      <c r="D39" s="18" t="s">
        <v>21</v>
      </c>
      <c r="E39" s="18" t="s">
        <v>24</v>
      </c>
      <c r="F39" s="18" t="s">
        <v>29</v>
      </c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6"/>
      <c r="D41" s="25"/>
      <c r="E41" s="25"/>
      <c r="F41" s="25"/>
      <c r="I41" s="7"/>
    </row>
    <row r="42" spans="1:9">
      <c r="A42" s="25"/>
      <c r="B42" s="25"/>
      <c r="C42" s="26"/>
      <c r="D42" s="25"/>
      <c r="E42" s="25"/>
      <c r="F42" s="25"/>
      <c r="I42" s="7"/>
    </row>
    <row r="43" spans="1:9">
      <c r="A43" s="25"/>
      <c r="B43" s="25"/>
      <c r="C43" s="25"/>
      <c r="D43" s="25"/>
      <c r="E43" s="26"/>
      <c r="F43" s="25"/>
      <c r="I43" s="7"/>
    </row>
    <row r="44" spans="1:9">
      <c r="A44" s="3"/>
      <c r="D44" s="4"/>
      <c r="E44" s="4"/>
      <c r="I44" s="7"/>
    </row>
    <row r="45" spans="1:9">
      <c r="A45" s="3"/>
      <c r="D45" s="4"/>
      <c r="E45" s="4"/>
      <c r="I45" s="7"/>
    </row>
    <row r="46" spans="1:9">
      <c r="B46" s="8"/>
      <c r="C46" s="5"/>
      <c r="I46" s="7"/>
    </row>
    <row r="47" spans="1:9">
      <c r="A47" s="57" t="s">
        <v>14</v>
      </c>
      <c r="B47" s="57"/>
      <c r="C47" s="57"/>
      <c r="D47" s="57"/>
      <c r="E47" s="57"/>
      <c r="H47" s="36"/>
      <c r="I47" s="7"/>
    </row>
    <row r="48" spans="1:9">
      <c r="A48" s="18" t="s">
        <v>1</v>
      </c>
      <c r="B48" s="18" t="s">
        <v>15</v>
      </c>
      <c r="C48" s="18" t="s">
        <v>13</v>
      </c>
      <c r="D48" s="18" t="s">
        <v>21</v>
      </c>
      <c r="E48" s="18" t="s">
        <v>24</v>
      </c>
      <c r="H48" s="36"/>
      <c r="I48" s="14"/>
    </row>
    <row r="49" spans="1:9">
      <c r="A49" s="16"/>
      <c r="B49" s="16"/>
      <c r="C49" s="16"/>
      <c r="D49" s="16"/>
      <c r="E49" s="16"/>
      <c r="H49" s="36"/>
      <c r="I49" s="14"/>
    </row>
    <row r="50" spans="1:9">
      <c r="A50" s="22"/>
      <c r="B50" s="16"/>
      <c r="C50" s="17"/>
      <c r="D50" s="16"/>
      <c r="E50" s="16"/>
      <c r="H50" s="36"/>
      <c r="I50" s="14"/>
    </row>
    <row r="51" spans="1:9">
      <c r="A51" s="22"/>
      <c r="B51" s="16"/>
      <c r="C51" s="17"/>
      <c r="D51" s="16"/>
      <c r="E51" s="16"/>
      <c r="H51" s="36"/>
      <c r="I51" s="14"/>
    </row>
    <row r="52" spans="1:9">
      <c r="H52" s="36"/>
      <c r="I52" s="7"/>
    </row>
    <row r="53" spans="1:9">
      <c r="A53" s="57" t="s">
        <v>32</v>
      </c>
      <c r="B53" s="57"/>
      <c r="C53" s="57"/>
      <c r="D53" s="57"/>
      <c r="E53" s="57"/>
      <c r="H53" s="36"/>
      <c r="I53" s="7"/>
    </row>
    <row r="54" spans="1:9">
      <c r="A54" s="18" t="s">
        <v>1</v>
      </c>
      <c r="B54" s="18" t="s">
        <v>15</v>
      </c>
      <c r="C54" s="18" t="s">
        <v>3</v>
      </c>
      <c r="D54" s="18" t="s">
        <v>6</v>
      </c>
      <c r="E54" s="18" t="s">
        <v>16</v>
      </c>
      <c r="F54" s="9"/>
      <c r="I54" s="7"/>
    </row>
    <row r="55" spans="1:9">
      <c r="A55" s="25"/>
      <c r="B55" s="25"/>
      <c r="C55" s="26"/>
      <c r="D55" s="25"/>
      <c r="E55" s="23" t="e">
        <f>(50000/C55)*(D55-C55)</f>
        <v>#DIV/0!</v>
      </c>
      <c r="H55" s="36"/>
      <c r="I55" s="7"/>
    </row>
    <row r="56" spans="1:9">
      <c r="A56" s="25"/>
      <c r="B56" s="25"/>
      <c r="C56" s="26"/>
      <c r="D56" s="25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5"/>
      <c r="B58" s="25"/>
      <c r="C58" s="26"/>
      <c r="D58" s="16"/>
      <c r="E58" s="23"/>
      <c r="H58" s="36"/>
      <c r="I58" s="7"/>
    </row>
    <row r="59" spans="1:9">
      <c r="A59" s="25"/>
      <c r="B59" s="25"/>
      <c r="C59" s="26"/>
      <c r="D59" s="16"/>
      <c r="E59" s="23"/>
      <c r="H59" s="36"/>
      <c r="I59" s="7"/>
    </row>
    <row r="60" spans="1:9">
      <c r="A60" s="22"/>
      <c r="B60" s="16"/>
      <c r="C60" s="17"/>
      <c r="D60" s="16"/>
      <c r="E60" s="23"/>
      <c r="H60" s="36"/>
      <c r="I60" s="7"/>
    </row>
    <row r="61" spans="1:9">
      <c r="A61" s="61" t="s">
        <v>10</v>
      </c>
      <c r="B61" s="61"/>
      <c r="C61" s="61"/>
      <c r="D61" s="61"/>
      <c r="E61" s="24" t="e">
        <f>SUM(E55:E60)</f>
        <v>#DIV/0!</v>
      </c>
      <c r="H61" s="36"/>
      <c r="I61" s="7"/>
    </row>
    <row r="62" spans="1:9">
      <c r="A62" s="56" t="s">
        <v>23</v>
      </c>
      <c r="B62" s="55"/>
      <c r="C62" s="55"/>
      <c r="H62" s="36"/>
      <c r="I62" s="7"/>
    </row>
    <row r="63" spans="1:9">
      <c r="A63" s="31"/>
      <c r="B63" s="31"/>
      <c r="C63" s="31"/>
      <c r="H63" s="36"/>
      <c r="I63" s="7"/>
    </row>
    <row r="64" spans="1:9">
      <c r="A64" s="31"/>
      <c r="B64" s="31"/>
      <c r="C64" s="31"/>
      <c r="H64" s="36"/>
      <c r="I64" s="7"/>
    </row>
    <row r="65" spans="1:9">
      <c r="H65" s="36"/>
      <c r="I65" s="7"/>
    </row>
    <row r="66" spans="1:9">
      <c r="A66" s="57" t="s">
        <v>27</v>
      </c>
      <c r="B66" s="57"/>
      <c r="C66" s="57"/>
      <c r="D66" s="57"/>
      <c r="E66" s="57"/>
      <c r="H66" s="36"/>
      <c r="I66" s="7"/>
    </row>
    <row r="67" spans="1:9">
      <c r="A67" s="18" t="s">
        <v>1</v>
      </c>
      <c r="B67" s="18" t="s">
        <v>17</v>
      </c>
      <c r="C67" s="18" t="s">
        <v>3</v>
      </c>
      <c r="D67" s="18" t="s">
        <v>6</v>
      </c>
      <c r="E67" s="18" t="s">
        <v>18</v>
      </c>
      <c r="H67" s="37"/>
      <c r="I67" s="7"/>
    </row>
    <row r="68" spans="1:9">
      <c r="A68" s="20"/>
      <c r="B68" s="20"/>
      <c r="C68" s="20"/>
      <c r="D68" s="21"/>
      <c r="E68" s="20">
        <f>75*(D68-C68)</f>
        <v>0</v>
      </c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0"/>
      <c r="B70" s="20"/>
      <c r="C70" s="21"/>
      <c r="D70" s="21"/>
      <c r="E70" s="20"/>
      <c r="H70" s="36"/>
      <c r="I70" s="7"/>
    </row>
    <row r="71" spans="1:9">
      <c r="A71" s="20"/>
      <c r="B71" s="20"/>
      <c r="C71" s="21"/>
      <c r="D71" s="21"/>
      <c r="E71" s="20"/>
      <c r="H71" s="36"/>
      <c r="I71" s="7"/>
    </row>
    <row r="72" spans="1:9">
      <c r="A72" s="29" t="s">
        <v>10</v>
      </c>
      <c r="B72" s="29"/>
      <c r="C72" s="29"/>
      <c r="D72" s="29"/>
      <c r="E72" s="29">
        <f>SUM(E68:E71)</f>
        <v>0</v>
      </c>
      <c r="G72" s="8"/>
      <c r="H72" s="36"/>
      <c r="I72" s="7"/>
    </row>
    <row r="73" spans="1:9">
      <c r="A73" s="10"/>
      <c r="B73" s="11"/>
      <c r="C73" s="11"/>
      <c r="D73" s="11"/>
      <c r="E73" s="11"/>
      <c r="G73" s="8"/>
      <c r="I73" s="7"/>
    </row>
    <row r="74" spans="1:9">
      <c r="A74" s="57" t="s">
        <v>39</v>
      </c>
      <c r="B74" s="57"/>
      <c r="C74" s="57"/>
      <c r="D74" s="57"/>
      <c r="E74" s="57"/>
      <c r="F74" s="57"/>
      <c r="G74" s="12"/>
      <c r="H74" s="36"/>
      <c r="I74" s="7"/>
    </row>
    <row r="75" spans="1:9">
      <c r="A75" s="18" t="s">
        <v>19</v>
      </c>
      <c r="B75" s="18" t="s">
        <v>1</v>
      </c>
      <c r="C75" s="18" t="s">
        <v>2</v>
      </c>
      <c r="D75" s="18" t="s">
        <v>3</v>
      </c>
      <c r="E75" s="18" t="s">
        <v>5</v>
      </c>
      <c r="F75" s="18" t="s">
        <v>4</v>
      </c>
      <c r="G75" s="9"/>
      <c r="H75" s="37"/>
      <c r="I75" s="7"/>
    </row>
    <row r="76" spans="1:9">
      <c r="A76" s="16" t="s">
        <v>44</v>
      </c>
      <c r="B76" s="41" t="s">
        <v>70</v>
      </c>
      <c r="C76" s="41" t="s">
        <v>38</v>
      </c>
      <c r="D76" s="40">
        <v>728</v>
      </c>
      <c r="E76" s="32">
        <v>670</v>
      </c>
      <c r="F76" s="49" t="s">
        <v>71</v>
      </c>
      <c r="G76" s="6"/>
      <c r="H76" s="36"/>
      <c r="I76" s="15"/>
    </row>
    <row r="77" spans="1:9">
      <c r="A77" s="16" t="s">
        <v>44</v>
      </c>
      <c r="B77" s="41" t="s">
        <v>72</v>
      </c>
      <c r="C77" s="41" t="s">
        <v>30</v>
      </c>
      <c r="D77" s="40">
        <v>347</v>
      </c>
      <c r="E77" s="32">
        <v>317</v>
      </c>
      <c r="F77" s="49" t="s">
        <v>73</v>
      </c>
      <c r="G77" s="6"/>
      <c r="H77" s="36"/>
      <c r="I77" s="15"/>
    </row>
    <row r="78" spans="1:9">
      <c r="A78" s="16" t="s">
        <v>37</v>
      </c>
      <c r="B78" s="41" t="s">
        <v>74</v>
      </c>
      <c r="C78" s="41" t="s">
        <v>30</v>
      </c>
      <c r="D78" s="40">
        <v>1509</v>
      </c>
      <c r="E78" s="32">
        <v>1457</v>
      </c>
      <c r="F78" s="49">
        <v>1620</v>
      </c>
      <c r="G78" s="6"/>
      <c r="H78" s="36"/>
      <c r="I78" s="15"/>
    </row>
    <row r="79" spans="1:9">
      <c r="A79" s="16"/>
      <c r="B79" s="41"/>
      <c r="C79" s="41"/>
      <c r="D79" s="40"/>
      <c r="E79" s="32"/>
      <c r="F79" s="49"/>
      <c r="G79" s="6"/>
      <c r="H79" s="36"/>
      <c r="I79" s="15"/>
    </row>
    <row r="80" spans="1:9">
      <c r="A80" s="16"/>
      <c r="B80" s="41"/>
      <c r="C80" s="41"/>
      <c r="D80" s="40"/>
      <c r="E80" s="32"/>
      <c r="F80" s="49"/>
      <c r="G80" s="6"/>
      <c r="H80" s="36"/>
      <c r="I80" s="15"/>
    </row>
    <row r="81" spans="1:9">
      <c r="A81" s="16"/>
      <c r="B81" s="41"/>
      <c r="C81" s="41"/>
      <c r="D81" s="40"/>
      <c r="E81" s="32"/>
      <c r="F81" s="49"/>
      <c r="G81" s="6"/>
      <c r="H81" s="36"/>
      <c r="I81" s="15"/>
    </row>
    <row r="82" spans="1:9">
      <c r="A82" s="16"/>
      <c r="B82" s="41"/>
      <c r="C82" s="41"/>
      <c r="D82" s="40"/>
      <c r="E82" s="32"/>
      <c r="F82" s="49"/>
      <c r="G82" s="6"/>
      <c r="H82" s="36"/>
      <c r="I82" s="15"/>
    </row>
    <row r="83" spans="1:9">
      <c r="A83" s="16"/>
      <c r="B83" s="41"/>
      <c r="C83" s="41"/>
      <c r="D83" s="40"/>
      <c r="E83" s="32"/>
      <c r="F83" s="49"/>
      <c r="G83" s="6"/>
      <c r="H83" s="36"/>
      <c r="I83" s="15"/>
    </row>
    <row r="84" spans="1:9">
      <c r="A84" s="16"/>
      <c r="B84" s="41"/>
      <c r="C84" s="41"/>
      <c r="D84" s="40"/>
      <c r="E84" s="32"/>
      <c r="F84" s="49"/>
      <c r="G84" s="6"/>
      <c r="H84" s="36"/>
      <c r="I84" s="15"/>
    </row>
    <row r="85" spans="1:9">
      <c r="A85" s="44"/>
      <c r="C85" s="45"/>
      <c r="D85" s="46"/>
      <c r="E85" s="47"/>
      <c r="F85" s="48"/>
      <c r="G85" s="6"/>
      <c r="H85" s="36"/>
      <c r="I85" s="15"/>
    </row>
    <row r="86" spans="1:9">
      <c r="A86" s="44"/>
      <c r="C86" s="45"/>
      <c r="D86" s="46"/>
      <c r="E86" s="47"/>
      <c r="F86" s="48"/>
      <c r="G86" s="6"/>
      <c r="H86" s="36"/>
      <c r="I86" s="15"/>
    </row>
    <row r="87" spans="1:9">
      <c r="A87" s="13"/>
      <c r="C87" s="6"/>
      <c r="D87" s="3"/>
      <c r="E87" s="3"/>
      <c r="F87" s="3"/>
      <c r="G87" s="3"/>
      <c r="H87" s="36"/>
      <c r="I87" s="15"/>
    </row>
    <row r="88" spans="1:9" ht="15" customHeight="1">
      <c r="A88" s="57" t="s">
        <v>33</v>
      </c>
      <c r="B88" s="57"/>
      <c r="C88" s="57"/>
      <c r="D88" s="57"/>
      <c r="E88" s="57"/>
      <c r="F88" s="57"/>
      <c r="G88" s="57"/>
      <c r="H88" s="12"/>
      <c r="I88" s="15"/>
    </row>
    <row r="89" spans="1:9">
      <c r="A89" s="43" t="s">
        <v>35</v>
      </c>
      <c r="B89" s="43" t="s">
        <v>1</v>
      </c>
      <c r="C89" s="43" t="s">
        <v>2</v>
      </c>
      <c r="D89" s="18" t="s">
        <v>3</v>
      </c>
      <c r="E89" s="18" t="s">
        <v>20</v>
      </c>
      <c r="F89" s="18" t="s">
        <v>25</v>
      </c>
      <c r="G89" s="30" t="s">
        <v>9</v>
      </c>
      <c r="H89" s="38"/>
      <c r="I89" s="15"/>
    </row>
    <row r="90" spans="1:9">
      <c r="A90" s="16" t="s">
        <v>37</v>
      </c>
      <c r="B90" s="41" t="s">
        <v>41</v>
      </c>
      <c r="C90" s="41" t="s">
        <v>38</v>
      </c>
      <c r="D90" s="40">
        <v>1923</v>
      </c>
      <c r="E90" s="32">
        <v>1980</v>
      </c>
      <c r="F90" s="19">
        <f t="shared" ref="F90:F92" si="3">(50000/D90)*(E90-D90)</f>
        <v>1482.059282371295</v>
      </c>
      <c r="G90" s="17" t="s">
        <v>40</v>
      </c>
      <c r="I90" s="51"/>
    </row>
    <row r="91" spans="1:9">
      <c r="A91" s="16" t="s">
        <v>37</v>
      </c>
      <c r="B91" s="41" t="s">
        <v>46</v>
      </c>
      <c r="C91" s="41" t="s">
        <v>30</v>
      </c>
      <c r="D91" s="40">
        <v>4690</v>
      </c>
      <c r="E91" s="32">
        <v>4490</v>
      </c>
      <c r="F91" s="19">
        <f t="shared" si="3"/>
        <v>-2132.1961620469083</v>
      </c>
      <c r="G91" s="17" t="s">
        <v>21</v>
      </c>
      <c r="I91" s="51"/>
    </row>
    <row r="92" spans="1:9">
      <c r="A92" s="16" t="s">
        <v>37</v>
      </c>
      <c r="B92" s="41" t="s">
        <v>50</v>
      </c>
      <c r="C92" s="41" t="s">
        <v>30</v>
      </c>
      <c r="D92" s="40">
        <v>5434</v>
      </c>
      <c r="E92" s="32">
        <v>5274</v>
      </c>
      <c r="F92" s="19">
        <f t="shared" si="3"/>
        <v>-1472.211998527788</v>
      </c>
      <c r="G92" s="17" t="s">
        <v>21</v>
      </c>
      <c r="I92" s="51"/>
    </row>
    <row r="93" spans="1:9">
      <c r="A93" s="16"/>
      <c r="B93" s="41"/>
      <c r="C93" s="41"/>
      <c r="D93" s="40"/>
      <c r="E93" s="32"/>
      <c r="F93" s="19"/>
      <c r="G93" s="17"/>
      <c r="I93" s="51"/>
    </row>
    <row r="94" spans="1:9">
      <c r="A94" s="16"/>
      <c r="B94" s="41"/>
      <c r="C94" s="41"/>
      <c r="D94" s="40"/>
      <c r="E94" s="32"/>
      <c r="F94" s="19"/>
      <c r="G94" s="17"/>
      <c r="I94" s="51"/>
    </row>
    <row r="95" spans="1:9">
      <c r="A95" s="16"/>
      <c r="B95" s="41"/>
      <c r="C95" s="41"/>
      <c r="D95" s="40"/>
      <c r="E95" s="32"/>
      <c r="F95" s="19"/>
      <c r="G95" s="17"/>
    </row>
    <row r="96" spans="1:9">
      <c r="A96" s="16"/>
      <c r="B96" s="41"/>
      <c r="C96" s="41"/>
      <c r="D96" s="40"/>
      <c r="E96" s="32"/>
      <c r="F96" s="19"/>
      <c r="G96" s="17"/>
    </row>
    <row r="97" spans="1:9">
      <c r="A97" s="16"/>
      <c r="B97" s="41"/>
      <c r="C97" s="41"/>
      <c r="D97" s="40"/>
      <c r="E97" s="32"/>
      <c r="F97" s="19"/>
      <c r="G97" s="17"/>
      <c r="I97" s="15"/>
    </row>
    <row r="98" spans="1:9">
      <c r="A98" s="58" t="s">
        <v>10</v>
      </c>
      <c r="B98" s="59"/>
      <c r="C98" s="59"/>
      <c r="D98" s="59"/>
      <c r="E98" s="60"/>
      <c r="F98" s="39">
        <f>SUM(F90:F97)</f>
        <v>-2122.348878203401</v>
      </c>
      <c r="I98" s="15"/>
    </row>
    <row r="99" spans="1:9">
      <c r="A99" s="56" t="s">
        <v>34</v>
      </c>
      <c r="B99" s="55"/>
      <c r="C99" s="55"/>
      <c r="F99" s="14"/>
      <c r="I99" s="15"/>
    </row>
    <row r="100" spans="1:9" ht="10.8" customHeight="1">
      <c r="F100" s="14"/>
      <c r="I100" s="15"/>
    </row>
    <row r="101" spans="1:9">
      <c r="F101" s="14"/>
      <c r="I101" s="15"/>
    </row>
    <row r="102" spans="1:9">
      <c r="I102" s="15"/>
    </row>
    <row r="103" spans="1:9">
      <c r="I103" s="15"/>
    </row>
    <row r="104" spans="1:9">
      <c r="I104" s="15"/>
    </row>
    <row r="105" spans="1:9" ht="14.4" customHeight="1">
      <c r="A105" s="52" t="s">
        <v>28</v>
      </c>
      <c r="B105" s="53"/>
      <c r="C105" s="53"/>
      <c r="D105" s="53"/>
      <c r="E105" s="53"/>
      <c r="F105" s="53"/>
      <c r="G105" s="54"/>
      <c r="I105" s="15"/>
    </row>
    <row r="106" spans="1:9" ht="14.4" customHeight="1">
      <c r="A106" s="43" t="s">
        <v>19</v>
      </c>
      <c r="B106" s="43" t="s">
        <v>1</v>
      </c>
      <c r="C106" s="43" t="s">
        <v>2</v>
      </c>
      <c r="D106" s="18" t="s">
        <v>3</v>
      </c>
      <c r="E106" s="30" t="s">
        <v>5</v>
      </c>
      <c r="F106" s="30" t="s">
        <v>4</v>
      </c>
      <c r="G106" s="30" t="s">
        <v>29</v>
      </c>
    </row>
    <row r="107" spans="1:9">
      <c r="A107" s="16" t="s">
        <v>37</v>
      </c>
      <c r="B107" s="41" t="s">
        <v>42</v>
      </c>
      <c r="C107" s="41" t="s">
        <v>30</v>
      </c>
      <c r="D107" s="40">
        <v>987</v>
      </c>
      <c r="E107" s="32">
        <v>952</v>
      </c>
      <c r="F107" s="49">
        <v>1040</v>
      </c>
    </row>
    <row r="108" spans="1:9">
      <c r="A108" s="16" t="s">
        <v>37</v>
      </c>
      <c r="B108" s="41" t="s">
        <v>43</v>
      </c>
      <c r="C108" s="41" t="s">
        <v>30</v>
      </c>
      <c r="D108" s="40">
        <v>7820</v>
      </c>
      <c r="E108" s="32">
        <v>7660</v>
      </c>
      <c r="F108" s="49">
        <v>8150</v>
      </c>
    </row>
    <row r="109" spans="1:9">
      <c r="A109" s="16" t="s">
        <v>37</v>
      </c>
      <c r="B109" s="41" t="s">
        <v>45</v>
      </c>
      <c r="C109" s="41" t="s">
        <v>30</v>
      </c>
      <c r="D109" s="40">
        <v>709</v>
      </c>
      <c r="E109" s="32">
        <v>688</v>
      </c>
      <c r="F109" s="49">
        <v>740</v>
      </c>
    </row>
    <row r="110" spans="1:9">
      <c r="A110" s="16" t="s">
        <v>37</v>
      </c>
      <c r="B110" s="41" t="s">
        <v>51</v>
      </c>
      <c r="C110" s="41" t="s">
        <v>30</v>
      </c>
      <c r="D110" s="40">
        <v>4508</v>
      </c>
      <c r="E110" s="32">
        <v>4400</v>
      </c>
      <c r="F110" s="49">
        <v>4670</v>
      </c>
    </row>
    <row r="111" spans="1:9">
      <c r="A111" s="16" t="s">
        <v>37</v>
      </c>
      <c r="B111" s="41" t="s">
        <v>52</v>
      </c>
      <c r="C111" s="41" t="s">
        <v>30</v>
      </c>
      <c r="D111" s="40">
        <v>377</v>
      </c>
      <c r="E111" s="32">
        <v>365</v>
      </c>
      <c r="F111" s="49">
        <v>396</v>
      </c>
    </row>
    <row r="112" spans="1:9">
      <c r="A112" s="16" t="s">
        <v>37</v>
      </c>
      <c r="B112" s="41" t="s">
        <v>74</v>
      </c>
      <c r="C112" s="41" t="s">
        <v>30</v>
      </c>
      <c r="D112" s="40">
        <v>1509</v>
      </c>
      <c r="E112" s="32">
        <v>1457</v>
      </c>
      <c r="F112" s="49">
        <v>1620</v>
      </c>
    </row>
  </sheetData>
  <mergeCells count="17">
    <mergeCell ref="A17:G17"/>
    <mergeCell ref="A61:D61"/>
    <mergeCell ref="A66:E66"/>
    <mergeCell ref="A2:I2"/>
    <mergeCell ref="A21:I21"/>
    <mergeCell ref="A33:G33"/>
    <mergeCell ref="A3:I3"/>
    <mergeCell ref="A105:G105"/>
    <mergeCell ref="A34:C34"/>
    <mergeCell ref="A62:C62"/>
    <mergeCell ref="A88:G88"/>
    <mergeCell ref="A99:C99"/>
    <mergeCell ref="A74:F74"/>
    <mergeCell ref="A53:E53"/>
    <mergeCell ref="A47:E47"/>
    <mergeCell ref="A38:E38"/>
    <mergeCell ref="A98:E98"/>
  </mergeCells>
  <phoneticPr fontId="0" type="noConversion"/>
  <conditionalFormatting sqref="F98 H33 E6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2024-09-25T10:13:50Z</dcterms:modified>
</cp:coreProperties>
</file>