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/>
  <c r="F50"/>
  <c r="F49"/>
  <c r="H27"/>
  <c r="G27"/>
  <c r="G26"/>
  <c r="H26" s="1"/>
  <c r="H9"/>
  <c r="H12"/>
  <c r="H11" l="1"/>
  <c r="H10"/>
  <c r="G22"/>
  <c r="H22" s="1"/>
  <c r="G23"/>
  <c r="H23" s="1"/>
  <c r="G24"/>
  <c r="H24" s="1"/>
  <c r="G25"/>
  <c r="H25" s="1"/>
  <c r="H5"/>
  <c r="H8" l="1"/>
  <c r="H7"/>
  <c r="H6"/>
  <c r="H16" l="1"/>
  <c r="F54" l="1"/>
  <c r="H32" l="1"/>
</calcChain>
</file>

<file path=xl/sharedStrings.xml><?xml version="1.0" encoding="utf-8"?>
<sst xmlns="http://schemas.openxmlformats.org/spreadsheetml/2006/main" count="114" uniqueCount="51">
  <si>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</si>
  <si>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</si>
  <si>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</si>
  <si>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</si>
  <si>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</si>
  <si>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</si>
  <si>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</si>
  <si>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</si>
  <si>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</si>
  <si>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</si>
  <si>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</si>
  <si>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</si>
  <si>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</si>
  <si>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</si>
  <si>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</si>
  <si>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</si>
  <si>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</si>
  <si>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</si>
  <si>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</si>
  <si>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</si>
  <si>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</si>
  <si>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</si>
  <si>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</si>
  <si>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</si>
  <si>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</si>
  <si>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</si>
  <si>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</si>
  <si>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</si>
  <si>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</si>
  <si>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</si>
  <si>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STRATEY</t>
  </si>
  <si>
    <t>WIPRO</t>
  </si>
  <si>
    <t>MPHASIS</t>
  </si>
  <si>
    <t>TVSMOTOR 2550 PUT</t>
  </si>
  <si>
    <t>MOTHERSON</t>
  </si>
  <si>
    <t>BHARTIARTL 1660 PUT</t>
  </si>
  <si>
    <t>NIFTY 21350 PUT</t>
  </si>
  <si>
    <t>RAILTEL</t>
  </si>
  <si>
    <t>PPLPHARMA</t>
  </si>
  <si>
    <t>NAVINFLUORO 3500 CALL</t>
  </si>
  <si>
    <t>HDFCBANK 1760 CALL</t>
  </si>
  <si>
    <t>GODREJCP 1260 PUT</t>
  </si>
  <si>
    <t>ICICIPRULIFE</t>
  </si>
  <si>
    <t>FIVESTAR</t>
  </si>
  <si>
    <t>MARICO 640 PUT</t>
  </si>
  <si>
    <t>TRENT</t>
  </si>
  <si>
    <t>NIFTY LONG STRADDLE FOR 24 OCT SERIES; SIMULTANEOUSLY BUY 24400 CALL (14) N BUY 24400 PUT (10)</t>
  </si>
  <si>
    <t>RADICO</t>
  </si>
  <si>
    <t>JUBLFOOD BEAR CALL SPREAD; SIMULTANEOUSLY SELL 590 CALL AT 14.2 N BUY 610 CALL AT 5.10</t>
  </si>
  <si>
    <t>NIFTY 24400 CALL - EXPIRY TRADE</t>
  </si>
  <si>
    <t>EXIT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</si>
</sst>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zoomScaleNormal="100" workbookViewId="0">
      <selection activeCell="M17" sqref="M17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33</v>
      </c>
      <c r="B5" s="15" t="s">
        <v>26</v>
      </c>
      <c r="C5" s="16">
        <v>60</v>
      </c>
      <c r="D5" s="16">
        <v>56</v>
      </c>
      <c r="E5" s="16">
        <v>72</v>
      </c>
      <c r="F5" s="16">
        <v>56</v>
      </c>
      <c r="G5" s="22">
        <v>350</v>
      </c>
      <c r="H5" s="18">
        <f t="shared" ref="H5:H13" si="0">+G5*(F5-C5)</f>
        <v>-1400</v>
      </c>
      <c r="I5" s="23" t="s">
        <v>13</v>
      </c>
    </row>
    <row r="6" spans="1:9">
      <c r="A6" s="19" t="s">
        <v>35</v>
      </c>
      <c r="B6" s="15" t="s">
        <v>19</v>
      </c>
      <c r="C6" s="16">
        <v>21</v>
      </c>
      <c r="D6" s="16">
        <v>18</v>
      </c>
      <c r="E6" s="16">
        <v>30</v>
      </c>
      <c r="F6" s="16">
        <v>25.5</v>
      </c>
      <c r="G6" s="22">
        <v>475</v>
      </c>
      <c r="H6" s="18">
        <f t="shared" si="0"/>
        <v>2137.5</v>
      </c>
      <c r="I6" s="23" t="s">
        <v>28</v>
      </c>
    </row>
    <row r="7" spans="1:9">
      <c r="A7" s="19" t="s">
        <v>36</v>
      </c>
      <c r="B7" s="15" t="s">
        <v>19</v>
      </c>
      <c r="C7" s="16">
        <v>50</v>
      </c>
      <c r="D7" s="16">
        <v>4</v>
      </c>
      <c r="E7" s="16">
        <v>110</v>
      </c>
      <c r="F7" s="16">
        <v>4</v>
      </c>
      <c r="G7" s="22">
        <v>25</v>
      </c>
      <c r="H7" s="18">
        <f t="shared" si="0"/>
        <v>-1150</v>
      </c>
      <c r="I7" s="23" t="s">
        <v>13</v>
      </c>
    </row>
    <row r="8" spans="1:9">
      <c r="A8" s="19" t="s">
        <v>39</v>
      </c>
      <c r="B8" s="15" t="s">
        <v>19</v>
      </c>
      <c r="C8" s="16">
        <v>80</v>
      </c>
      <c r="D8" s="16">
        <v>70</v>
      </c>
      <c r="E8" s="16">
        <v>100</v>
      </c>
      <c r="F8" s="16">
        <v>98</v>
      </c>
      <c r="G8" s="22">
        <v>175</v>
      </c>
      <c r="H8" s="18">
        <f t="shared" si="0"/>
        <v>3150</v>
      </c>
      <c r="I8" s="23" t="s">
        <v>28</v>
      </c>
    </row>
    <row r="9" spans="1:9">
      <c r="A9" s="19" t="s">
        <v>40</v>
      </c>
      <c r="B9" s="15" t="s">
        <v>19</v>
      </c>
      <c r="C9" s="16">
        <v>18</v>
      </c>
      <c r="D9" s="16">
        <v>15</v>
      </c>
      <c r="E9" s="16">
        <v>25</v>
      </c>
      <c r="F9" s="16">
        <v>20.3</v>
      </c>
      <c r="G9" s="22">
        <v>550</v>
      </c>
      <c r="H9" s="18">
        <f t="shared" si="0"/>
        <v>1265.0000000000005</v>
      </c>
      <c r="I9" s="23" t="s">
        <v>28</v>
      </c>
    </row>
    <row r="10" spans="1:9">
      <c r="A10" s="19" t="s">
        <v>41</v>
      </c>
      <c r="B10" s="15" t="s">
        <v>19</v>
      </c>
      <c r="C10" s="16">
        <v>30</v>
      </c>
      <c r="D10" s="16">
        <v>27</v>
      </c>
      <c r="E10" s="16">
        <v>38</v>
      </c>
      <c r="F10" s="16">
        <v>34.5</v>
      </c>
      <c r="G10" s="22">
        <v>500</v>
      </c>
      <c r="H10" s="18">
        <f t="shared" si="0"/>
        <v>2250</v>
      </c>
      <c r="I10" s="23" t="s">
        <v>28</v>
      </c>
    </row>
    <row r="11" spans="1:9">
      <c r="A11" s="19" t="s">
        <v>44</v>
      </c>
      <c r="B11" s="15" t="s">
        <v>19</v>
      </c>
      <c r="C11" s="16">
        <v>10</v>
      </c>
      <c r="D11" s="16">
        <v>8.9</v>
      </c>
      <c r="E11" s="16">
        <v>14</v>
      </c>
      <c r="F11" s="16">
        <v>11.5</v>
      </c>
      <c r="G11" s="22">
        <v>1200</v>
      </c>
      <c r="H11" s="18">
        <f t="shared" si="0"/>
        <v>1800</v>
      </c>
      <c r="I11" s="23" t="s">
        <v>28</v>
      </c>
    </row>
    <row r="12" spans="1:9">
      <c r="A12" s="19" t="s">
        <v>46</v>
      </c>
      <c r="B12" s="15" t="s">
        <v>19</v>
      </c>
      <c r="C12" s="16">
        <v>24</v>
      </c>
      <c r="D12" s="16">
        <v>0.05</v>
      </c>
      <c r="E12" s="16">
        <v>60</v>
      </c>
      <c r="F12" s="16">
        <v>0</v>
      </c>
      <c r="G12" s="22">
        <v>25</v>
      </c>
      <c r="H12" s="18">
        <f t="shared" si="0"/>
        <v>-600</v>
      </c>
      <c r="I12" s="23" t="s">
        <v>13</v>
      </c>
    </row>
    <row r="13" spans="1:9">
      <c r="A13" s="19" t="s">
        <v>49</v>
      </c>
      <c r="B13" s="15" t="s">
        <v>19</v>
      </c>
      <c r="C13" s="16">
        <v>4</v>
      </c>
      <c r="D13" s="16">
        <v>0.05</v>
      </c>
      <c r="E13" s="16">
        <v>30</v>
      </c>
      <c r="F13" s="16">
        <v>0</v>
      </c>
      <c r="G13" s="22">
        <v>25</v>
      </c>
      <c r="H13" s="18">
        <f t="shared" si="0"/>
        <v>-100</v>
      </c>
      <c r="I13" s="23" t="s">
        <v>13</v>
      </c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7352.5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B18" s="37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45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34</v>
      </c>
      <c r="B22" s="15" t="s">
        <v>29</v>
      </c>
      <c r="C22" s="16">
        <v>196</v>
      </c>
      <c r="D22" s="16">
        <v>198</v>
      </c>
      <c r="E22" s="16">
        <v>192</v>
      </c>
      <c r="F22" s="16">
        <v>193.7</v>
      </c>
      <c r="G22" s="22">
        <f>100000/C22</f>
        <v>510.20408163265307</v>
      </c>
      <c r="H22" s="18">
        <f>+G22*(C22-F22)</f>
        <v>1173.4693877551078</v>
      </c>
      <c r="I22" s="23" t="s">
        <v>28</v>
      </c>
    </row>
    <row r="23" spans="1:9" ht="14.25" customHeight="1">
      <c r="A23" s="19" t="s">
        <v>37</v>
      </c>
      <c r="B23" s="15" t="s">
        <v>26</v>
      </c>
      <c r="C23" s="15">
        <v>418</v>
      </c>
      <c r="D23" s="16">
        <v>414</v>
      </c>
      <c r="E23" s="16">
        <v>426</v>
      </c>
      <c r="F23" s="20">
        <v>414</v>
      </c>
      <c r="G23" s="22">
        <f t="shared" ref="G23:G27" si="1">100000/C23</f>
        <v>239.23444976076556</v>
      </c>
      <c r="H23" s="18">
        <f t="shared" ref="H23:H26" si="2">+G23*(F23-C23)</f>
        <v>-956.93779904306223</v>
      </c>
      <c r="I23" s="23" t="s">
        <v>13</v>
      </c>
    </row>
    <row r="24" spans="1:9" ht="14.25" customHeight="1">
      <c r="A24" s="19" t="s">
        <v>38</v>
      </c>
      <c r="B24" s="15" t="s">
        <v>26</v>
      </c>
      <c r="C24" s="16">
        <v>233</v>
      </c>
      <c r="D24" s="16">
        <v>231</v>
      </c>
      <c r="E24" s="16">
        <v>238</v>
      </c>
      <c r="F24" s="20">
        <v>236.4</v>
      </c>
      <c r="G24" s="22">
        <f t="shared" si="1"/>
        <v>429.18454935622316</v>
      </c>
      <c r="H24" s="18">
        <f t="shared" si="2"/>
        <v>1459.2274678111612</v>
      </c>
      <c r="I24" s="23" t="s">
        <v>28</v>
      </c>
    </row>
    <row r="25" spans="1:9" ht="14.25" customHeight="1">
      <c r="A25" s="19" t="s">
        <v>42</v>
      </c>
      <c r="B25" s="15" t="s">
        <v>19</v>
      </c>
      <c r="C25" s="16">
        <v>765</v>
      </c>
      <c r="D25" s="16">
        <v>758</v>
      </c>
      <c r="E25" s="16">
        <v>780</v>
      </c>
      <c r="F25" s="20">
        <v>765.2</v>
      </c>
      <c r="G25" s="22">
        <f t="shared" si="1"/>
        <v>130.718954248366</v>
      </c>
      <c r="H25" s="18">
        <f t="shared" si="2"/>
        <v>26.143790849679146</v>
      </c>
      <c r="I25" s="23" t="s">
        <v>50</v>
      </c>
    </row>
    <row r="26" spans="1:9" ht="14.25" customHeight="1">
      <c r="A26" s="19" t="s">
        <v>43</v>
      </c>
      <c r="B26" s="15" t="s">
        <v>19</v>
      </c>
      <c r="C26" s="16">
        <v>888</v>
      </c>
      <c r="D26" s="16">
        <v>880</v>
      </c>
      <c r="E26" s="16">
        <v>905</v>
      </c>
      <c r="F26" s="20">
        <v>899</v>
      </c>
      <c r="G26" s="22">
        <f t="shared" si="1"/>
        <v>112.61261261261261</v>
      </c>
      <c r="H26" s="18">
        <f t="shared" si="2"/>
        <v>1238.7387387387387</v>
      </c>
      <c r="I26" s="23" t="s">
        <v>28</v>
      </c>
    </row>
    <row r="27" spans="1:9" ht="14.25" customHeight="1">
      <c r="A27" s="19" t="s">
        <v>45</v>
      </c>
      <c r="B27" s="15" t="s">
        <v>29</v>
      </c>
      <c r="C27" s="16">
        <v>7420</v>
      </c>
      <c r="D27" s="16">
        <v>7500</v>
      </c>
      <c r="E27" s="16">
        <v>7300</v>
      </c>
      <c r="F27" s="20">
        <v>7415</v>
      </c>
      <c r="G27" s="22">
        <f t="shared" si="1"/>
        <v>13.477088948787062</v>
      </c>
      <c r="H27" s="18">
        <f>+G27*(C27-F27)</f>
        <v>67.385444743935309</v>
      </c>
      <c r="I27" s="23" t="s">
        <v>18</v>
      </c>
    </row>
    <row r="28" spans="1:9" ht="14.25" customHeight="1">
      <c r="A28" s="19"/>
      <c r="B28" s="15"/>
      <c r="C28" s="16"/>
      <c r="D28" s="16"/>
      <c r="E28" s="16"/>
      <c r="F28" s="20"/>
      <c r="G28" s="22"/>
      <c r="H28" s="18"/>
      <c r="I28" s="23"/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 ht="14.25" customHeight="1">
      <c r="A30" s="19"/>
      <c r="B30" s="15"/>
      <c r="C30" s="16"/>
      <c r="D30" s="16"/>
      <c r="E30" s="16"/>
      <c r="F30" s="20"/>
      <c r="G30" s="22"/>
      <c r="H30" s="18"/>
      <c r="I30" s="23"/>
    </row>
    <row r="31" spans="1:9">
      <c r="A31" s="19"/>
      <c r="B31" s="15"/>
      <c r="C31" s="16"/>
      <c r="D31" s="16"/>
      <c r="E31" s="16"/>
      <c r="F31" s="20"/>
      <c r="G31" s="22"/>
      <c r="H31" s="18"/>
      <c r="I31" s="23"/>
    </row>
    <row r="32" spans="1:9">
      <c r="A32" s="48" t="s">
        <v>10</v>
      </c>
      <c r="B32" s="48"/>
      <c r="C32" s="48"/>
      <c r="D32" s="48"/>
      <c r="E32" s="48"/>
      <c r="F32" s="48"/>
      <c r="G32" s="48"/>
      <c r="H32" s="21">
        <f>SUM(H22:H31)</f>
        <v>3008.02703085556</v>
      </c>
      <c r="I32" s="24"/>
    </row>
    <row r="33" spans="1:9">
      <c r="A33" s="53" t="s">
        <v>14</v>
      </c>
      <c r="B33" s="53"/>
      <c r="C33" s="53"/>
      <c r="I33" s="6"/>
    </row>
    <row r="34" spans="1:9">
      <c r="A34" s="26"/>
      <c r="B34" s="26"/>
      <c r="C34" s="26"/>
      <c r="I34" s="6"/>
    </row>
    <row r="35" spans="1:9">
      <c r="A35" s="26"/>
      <c r="B35" s="26"/>
      <c r="C35" s="47"/>
      <c r="I35" s="6"/>
    </row>
    <row r="36" spans="1:9">
      <c r="I36" s="6"/>
    </row>
    <row r="37" spans="1:9">
      <c r="A37" s="3"/>
      <c r="D37" s="4"/>
      <c r="E37" s="4"/>
      <c r="I37" s="6"/>
    </row>
    <row r="38" spans="1:9">
      <c r="A38" s="9"/>
      <c r="B38" s="10"/>
      <c r="C38" s="10"/>
      <c r="D38" s="10"/>
      <c r="E38" s="10"/>
      <c r="G38" s="7"/>
      <c r="I38" s="6"/>
    </row>
    <row r="39" spans="1:9">
      <c r="A39" s="49" t="s">
        <v>27</v>
      </c>
      <c r="B39" s="49"/>
      <c r="C39" s="49"/>
      <c r="D39" s="49"/>
      <c r="E39" s="49"/>
      <c r="F39" s="49"/>
      <c r="G39" s="11"/>
      <c r="H39" s="31"/>
      <c r="I39" s="6"/>
    </row>
    <row r="40" spans="1:9">
      <c r="A40" s="17" t="s">
        <v>11</v>
      </c>
      <c r="B40" s="17" t="s">
        <v>1</v>
      </c>
      <c r="C40" s="17" t="s">
        <v>2</v>
      </c>
      <c r="D40" s="17" t="s">
        <v>3</v>
      </c>
      <c r="E40" s="17" t="s">
        <v>5</v>
      </c>
      <c r="F40" s="17" t="s">
        <v>4</v>
      </c>
      <c r="G40" s="8"/>
      <c r="H40" s="32"/>
      <c r="I40" s="6"/>
    </row>
    <row r="41" spans="1:9">
      <c r="A41" s="15" t="s">
        <v>25</v>
      </c>
      <c r="B41" s="36" t="s">
        <v>47</v>
      </c>
      <c r="C41" s="36" t="s">
        <v>26</v>
      </c>
      <c r="D41" s="35">
        <v>2299</v>
      </c>
      <c r="E41" s="27">
        <v>2185</v>
      </c>
      <c r="F41" s="44">
        <v>2450</v>
      </c>
      <c r="G41" s="5"/>
      <c r="H41" s="31"/>
      <c r="I41" s="14"/>
    </row>
    <row r="42" spans="1:9">
      <c r="A42" s="15" t="s">
        <v>30</v>
      </c>
      <c r="B42" s="36" t="s">
        <v>48</v>
      </c>
      <c r="C42" s="36" t="s">
        <v>29</v>
      </c>
      <c r="D42" s="35">
        <v>9.1</v>
      </c>
      <c r="E42" s="27">
        <v>11.5</v>
      </c>
      <c r="F42" s="44">
        <v>4</v>
      </c>
      <c r="G42" s="5"/>
      <c r="H42" s="31"/>
      <c r="I42" s="14"/>
    </row>
    <row r="43" spans="1:9">
      <c r="A43" s="15"/>
      <c r="B43" s="36"/>
      <c r="C43" s="36"/>
      <c r="D43" s="35"/>
      <c r="E43" s="27"/>
      <c r="F43" s="44"/>
      <c r="G43" s="5"/>
      <c r="H43" s="31"/>
      <c r="I43" s="14"/>
    </row>
    <row r="44" spans="1:9">
      <c r="A44" s="15"/>
      <c r="B44" s="36"/>
      <c r="C44" s="36"/>
      <c r="D44" s="35"/>
      <c r="E44" s="27"/>
      <c r="F44" s="44"/>
      <c r="G44" s="5"/>
      <c r="H44" s="31"/>
      <c r="I44" s="14"/>
    </row>
    <row r="45" spans="1:9">
      <c r="A45" s="39"/>
      <c r="C45" s="40"/>
      <c r="D45" s="41"/>
      <c r="E45" s="42"/>
      <c r="F45" s="43"/>
      <c r="G45" s="5"/>
      <c r="H45" s="31"/>
      <c r="I45" s="14"/>
    </row>
    <row r="46" spans="1:9">
      <c r="A46" s="12"/>
      <c r="C46" s="5"/>
      <c r="D46" s="3"/>
      <c r="E46" s="3"/>
      <c r="F46" s="3"/>
      <c r="G46" s="3"/>
      <c r="H46" s="31"/>
      <c r="I46" s="14"/>
    </row>
    <row r="47" spans="1:9" ht="15" customHeight="1">
      <c r="A47" s="49" t="s">
        <v>21</v>
      </c>
      <c r="B47" s="49"/>
      <c r="C47" s="49"/>
      <c r="D47" s="49"/>
      <c r="E47" s="49"/>
      <c r="F47" s="49"/>
      <c r="G47" s="49"/>
      <c r="H47" s="11"/>
      <c r="I47" s="14"/>
    </row>
    <row r="48" spans="1:9">
      <c r="A48" s="38" t="s">
        <v>23</v>
      </c>
      <c r="B48" s="38" t="s">
        <v>1</v>
      </c>
      <c r="C48" s="38" t="s">
        <v>2</v>
      </c>
      <c r="D48" s="17" t="s">
        <v>3</v>
      </c>
      <c r="E48" s="17" t="s">
        <v>12</v>
      </c>
      <c r="F48" s="17" t="s">
        <v>15</v>
      </c>
      <c r="G48" s="25" t="s">
        <v>9</v>
      </c>
      <c r="H48" s="33"/>
      <c r="I48" s="14"/>
    </row>
    <row r="49" spans="1:9">
      <c r="A49" s="15" t="s">
        <v>25</v>
      </c>
      <c r="B49" s="36" t="s">
        <v>47</v>
      </c>
      <c r="C49" s="36" t="s">
        <v>26</v>
      </c>
      <c r="D49" s="35">
        <v>2299</v>
      </c>
      <c r="E49" s="27">
        <v>2375</v>
      </c>
      <c r="F49" s="18">
        <f>(50000/D49)*(E49-D49)</f>
        <v>1652.8925619834711</v>
      </c>
      <c r="G49" s="16" t="s">
        <v>28</v>
      </c>
      <c r="I49" s="46"/>
    </row>
    <row r="50" spans="1:9">
      <c r="A50" s="15" t="s">
        <v>30</v>
      </c>
      <c r="B50" s="36" t="s">
        <v>48</v>
      </c>
      <c r="C50" s="36" t="s">
        <v>29</v>
      </c>
      <c r="D50" s="35">
        <v>9.1</v>
      </c>
      <c r="E50" s="27">
        <v>11.5</v>
      </c>
      <c r="F50" s="18">
        <f>(1250)*(D50-E50)</f>
        <v>-3000.0000000000005</v>
      </c>
      <c r="G50" s="16" t="s">
        <v>13</v>
      </c>
    </row>
    <row r="51" spans="1:9">
      <c r="A51" s="15"/>
      <c r="B51" s="36"/>
      <c r="C51" s="36"/>
      <c r="D51" s="35"/>
      <c r="E51" s="27"/>
      <c r="F51" s="18"/>
      <c r="G51" s="16"/>
    </row>
    <row r="52" spans="1:9">
      <c r="A52" s="15"/>
      <c r="B52" s="36"/>
      <c r="C52" s="36"/>
      <c r="D52" s="35"/>
      <c r="E52" s="27"/>
      <c r="F52" s="18"/>
      <c r="G52" s="16"/>
    </row>
    <row r="53" spans="1:9">
      <c r="A53" s="15"/>
      <c r="B53" s="36"/>
      <c r="C53" s="36"/>
      <c r="D53" s="35"/>
      <c r="E53" s="27"/>
      <c r="F53" s="18"/>
      <c r="G53" s="16"/>
      <c r="I53" s="14"/>
    </row>
    <row r="54" spans="1:9">
      <c r="A54" s="55" t="s">
        <v>10</v>
      </c>
      <c r="B54" s="56"/>
      <c r="C54" s="56"/>
      <c r="D54" s="56"/>
      <c r="E54" s="57"/>
      <c r="F54" s="34">
        <f>SUM(F49:F53)</f>
        <v>-1347.1074380165294</v>
      </c>
      <c r="I54" s="14"/>
    </row>
    <row r="55" spans="1:9">
      <c r="A55" s="54" t="s">
        <v>22</v>
      </c>
      <c r="B55" s="53"/>
      <c r="C55" s="53"/>
      <c r="F55" s="13"/>
      <c r="I55" s="14"/>
    </row>
    <row r="56" spans="1:9" ht="10.8" customHeight="1">
      <c r="F56" s="13"/>
      <c r="I56" s="14"/>
    </row>
    <row r="57" spans="1:9">
      <c r="F57" s="13"/>
      <c r="I57" s="14"/>
    </row>
    <row r="58" spans="1:9">
      <c r="I58" s="14"/>
    </row>
    <row r="59" spans="1:9">
      <c r="I59" s="14"/>
    </row>
    <row r="60" spans="1:9">
      <c r="I60" s="14"/>
    </row>
    <row r="61" spans="1:9" ht="14.4" customHeight="1">
      <c r="A61" s="50" t="s">
        <v>17</v>
      </c>
      <c r="B61" s="51"/>
      <c r="C61" s="51"/>
      <c r="D61" s="51"/>
      <c r="E61" s="51"/>
      <c r="F61" s="51"/>
      <c r="G61" s="52"/>
      <c r="I61" s="14"/>
    </row>
    <row r="62" spans="1:9" ht="14.4" customHeight="1">
      <c r="A62" s="38" t="s">
        <v>11</v>
      </c>
      <c r="B62" s="38" t="s">
        <v>1</v>
      </c>
      <c r="C62" s="38" t="s">
        <v>2</v>
      </c>
      <c r="D62" s="17" t="s">
        <v>3</v>
      </c>
      <c r="E62" s="25" t="s">
        <v>5</v>
      </c>
      <c r="F62" s="25" t="s">
        <v>4</v>
      </c>
      <c r="G62" s="25" t="s">
        <v>18</v>
      </c>
    </row>
    <row r="63" spans="1:9">
      <c r="A63" s="15" t="s">
        <v>25</v>
      </c>
      <c r="B63" s="36" t="s">
        <v>31</v>
      </c>
      <c r="C63" s="36" t="s">
        <v>26</v>
      </c>
      <c r="D63" s="35">
        <v>559</v>
      </c>
      <c r="E63" s="27">
        <v>539</v>
      </c>
      <c r="F63" s="44">
        <v>589</v>
      </c>
    </row>
    <row r="64" spans="1:9">
      <c r="A64" s="15" t="s">
        <v>25</v>
      </c>
      <c r="B64" s="36" t="s">
        <v>32</v>
      </c>
      <c r="C64" s="36" t="s">
        <v>26</v>
      </c>
      <c r="D64" s="35">
        <v>3141</v>
      </c>
      <c r="E64" s="27">
        <v>3027</v>
      </c>
      <c r="F64" s="44">
        <v>3300</v>
      </c>
    </row>
    <row r="65" spans="1:6">
      <c r="A65" s="15"/>
      <c r="B65" s="36"/>
      <c r="C65" s="36"/>
      <c r="D65" s="35"/>
      <c r="E65" s="27"/>
      <c r="F65" s="44"/>
    </row>
    <row r="66" spans="1:6">
      <c r="A66" s="15"/>
      <c r="B66" s="36"/>
      <c r="C66" s="36"/>
      <c r="D66" s="35"/>
      <c r="E66" s="27"/>
      <c r="F66" s="44"/>
    </row>
    <row r="67" spans="1:6">
      <c r="A67" s="15"/>
      <c r="B67" s="36"/>
      <c r="C67" s="36"/>
      <c r="D67" s="35"/>
      <c r="E67" s="27"/>
      <c r="F67" s="44"/>
    </row>
    <row r="68" spans="1:6">
      <c r="A68" s="15"/>
      <c r="B68" s="36"/>
      <c r="C68" s="36"/>
      <c r="D68" s="35"/>
      <c r="E68" s="27"/>
      <c r="F68" s="44"/>
    </row>
  </sheetData>
  <mergeCells count="11">
    <mergeCell ref="A61:G61"/>
    <mergeCell ref="A33:C33"/>
    <mergeCell ref="A47:G47"/>
    <mergeCell ref="A55:C55"/>
    <mergeCell ref="A39:F39"/>
    <mergeCell ref="A54:E54"/>
    <mergeCell ref="A16:G16"/>
    <mergeCell ref="A2:I2"/>
    <mergeCell ref="A20:I20"/>
    <mergeCell ref="A32:G32"/>
    <mergeCell ref="A3:I3"/>
  </mergeCells>
  <phoneticPr fontId="0" type="noConversion"/>
  <conditionalFormatting sqref="F54 H32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2024-10-24T10:10:42Z</dcterms:modified>
</cp:coreProperties>
</file>