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F89"/>
  <c r="F88"/>
  <c r="G31"/>
  <c r="H31" s="1"/>
  <c r="H30"/>
  <c r="G30"/>
  <c r="G29"/>
  <c r="H29" s="1"/>
  <c r="H11"/>
  <c r="G28"/>
  <c r="H28" s="1"/>
  <c r="H10" l="1"/>
  <c r="G27"/>
  <c r="H27" s="1"/>
  <c r="H9" l="1"/>
  <c r="G23" l="1"/>
  <c r="G24"/>
  <c r="H24" s="1"/>
  <c r="G25"/>
  <c r="H25" s="1"/>
  <c r="G26"/>
  <c r="H26" s="1"/>
  <c r="H8" l="1"/>
  <c r="H7"/>
  <c r="F87"/>
  <c r="F86"/>
  <c r="H6"/>
  <c r="H23"/>
  <c r="H5" l="1"/>
  <c r="H17" l="1"/>
  <c r="F91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<sst xmlns="http://schemas.openxmlformats.org/spreadsheetml/2006/main" count="195" uniqueCount="77">
  <si>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</si>
  <si>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</si>
  <si>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</si>
  <si>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</si>
  <si>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</si>
  <si>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</si>
  <si>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</si>
  <si>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</si>
  <si>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</si>
  <si>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</si>
  <si>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</si>
  <si>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</si>
  <si>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</si>
  <si>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</si>
  <si>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</si>
  <si>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</si>
  <si>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</si>
  <si>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</si>
  <si>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</si>
  <si>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</si>
  <si>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</si>
  <si>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</si>
  <si>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</si>
  <si>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</si>
  <si>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</si>
  <si>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</si>
  <si>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</si>
  <si>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</si>
  <si>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</si>
  <si>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</si>
  <si>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</si>
  <si>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</si>
  <si>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</si>
  <si>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</si>
  <si>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</si>
  <si>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</si>
  <si>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</si>
  <si>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</si>
  <si>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</si>
  <si>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</si>
  <si>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</si>
  <si>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</si>
  <si>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</si>
  <si>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TVSMOTOR</t>
  </si>
  <si>
    <t>TATAMOTORS BULL PUT SPREAD; SIMULTANEOUSLY SELL 1090 PUT AT 20.40 N BUY 1070 PUT AT 11</t>
  </si>
  <si>
    <t>DLF</t>
  </si>
  <si>
    <t xml:space="preserve">TATAMOTORS  </t>
  </si>
  <si>
    <t>COFORGE</t>
  </si>
  <si>
    <t>CUB</t>
  </si>
  <si>
    <t>HSCL</t>
  </si>
  <si>
    <t>MARICO</t>
  </si>
  <si>
    <t>MOTHERSON</t>
  </si>
  <si>
    <t>BRITANNIA</t>
  </si>
  <si>
    <t>HDFCAMC 4350 CALL</t>
  </si>
  <si>
    <t>RCF</t>
  </si>
  <si>
    <t>RAJESHEXPO</t>
  </si>
  <si>
    <t>BHARTIARTL 1480 CALL</t>
  </si>
  <si>
    <t>MPHASIS 3100 CALL</t>
  </si>
  <si>
    <t>CHAMBALFERT</t>
  </si>
  <si>
    <t>UPL 580 CALL</t>
  </si>
  <si>
    <t>DABUR 640 CALL</t>
  </si>
  <si>
    <t>CDSL</t>
  </si>
  <si>
    <t>NATCOPHARMA</t>
  </si>
  <si>
    <t>IREDA</t>
  </si>
  <si>
    <t>NETWORK18</t>
  </si>
  <si>
    <t>INDUSTOWER</t>
  </si>
  <si>
    <t>GRASIM 2760 CALL</t>
  </si>
  <si>
    <t>NIFTY 24800 CALL</t>
  </si>
  <si>
    <t>TVSMOTOR 2680 CALL</t>
  </si>
  <si>
    <t>NIFTY 24800 PUT</t>
  </si>
  <si>
    <t>RAYMOND</t>
  </si>
  <si>
    <t>SRF BULL PUT SPREAD; SIMULTANEOUSLY SELL 2560 PUT AT 39 N BUY 2520 PUT AT 21</t>
  </si>
  <si>
    <t>JKCEMENT 4400 CALL</t>
  </si>
  <si>
    <t>BHARTIARTL</t>
  </si>
  <si>
    <t>CENTURYPLY</t>
  </si>
  <si>
    <t>JUBLINGREA</t>
  </si>
  <si>
    <t>EXIT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</si>
</sst>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topLeftCell="A103" zoomScaleNormal="100" workbookViewId="0">
      <selection activeCell="I113" sqref="I113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56</v>
      </c>
      <c r="B5" s="16" t="s">
        <v>38</v>
      </c>
      <c r="C5" s="17">
        <v>16</v>
      </c>
      <c r="D5" s="17">
        <v>13</v>
      </c>
      <c r="E5" s="17">
        <v>24</v>
      </c>
      <c r="F5" s="17">
        <v>19</v>
      </c>
      <c r="G5" s="27">
        <v>475</v>
      </c>
      <c r="H5" s="19">
        <f t="shared" ref="H5:H12" si="0">+G5*(F5-C5)</f>
        <v>1425</v>
      </c>
      <c r="I5" s="28" t="s">
        <v>40</v>
      </c>
    </row>
    <row r="6" spans="1:9">
      <c r="A6" s="22" t="s">
        <v>57</v>
      </c>
      <c r="B6" s="16" t="s">
        <v>30</v>
      </c>
      <c r="C6" s="17">
        <v>66</v>
      </c>
      <c r="D6" s="17">
        <v>62</v>
      </c>
      <c r="E6" s="17">
        <v>74</v>
      </c>
      <c r="F6" s="17">
        <v>62</v>
      </c>
      <c r="G6" s="27">
        <v>275</v>
      </c>
      <c r="H6" s="19">
        <f t="shared" si="0"/>
        <v>-1100</v>
      </c>
      <c r="I6" s="28" t="s">
        <v>21</v>
      </c>
    </row>
    <row r="7" spans="1:9">
      <c r="A7" s="22" t="s">
        <v>59</v>
      </c>
      <c r="B7" s="16" t="s">
        <v>30</v>
      </c>
      <c r="C7" s="17">
        <v>10.4</v>
      </c>
      <c r="D7" s="17">
        <v>9.4</v>
      </c>
      <c r="E7" s="17">
        <v>13</v>
      </c>
      <c r="F7" s="17">
        <v>11.8</v>
      </c>
      <c r="G7" s="27">
        <v>1300</v>
      </c>
      <c r="H7" s="19">
        <f t="shared" si="0"/>
        <v>1820.0000000000005</v>
      </c>
      <c r="I7" s="28" t="s">
        <v>40</v>
      </c>
    </row>
    <row r="8" spans="1:9">
      <c r="A8" s="22" t="s">
        <v>60</v>
      </c>
      <c r="B8" s="16" t="s">
        <v>30</v>
      </c>
      <c r="C8" s="17">
        <v>8.6</v>
      </c>
      <c r="D8" s="17">
        <v>7.6</v>
      </c>
      <c r="E8" s="17">
        <v>11</v>
      </c>
      <c r="F8" s="17">
        <v>11</v>
      </c>
      <c r="G8" s="27">
        <v>1250</v>
      </c>
      <c r="H8" s="19">
        <f t="shared" si="0"/>
        <v>3000.0000000000005</v>
      </c>
      <c r="I8" s="28" t="s">
        <v>40</v>
      </c>
    </row>
    <row r="9" spans="1:9">
      <c r="A9" s="22" t="s">
        <v>66</v>
      </c>
      <c r="B9" s="16" t="s">
        <v>30</v>
      </c>
      <c r="C9" s="17">
        <v>41</v>
      </c>
      <c r="D9" s="17">
        <v>36</v>
      </c>
      <c r="E9" s="17">
        <v>51</v>
      </c>
      <c r="F9" s="17">
        <v>47</v>
      </c>
      <c r="G9" s="27">
        <v>250</v>
      </c>
      <c r="H9" s="19">
        <f t="shared" si="0"/>
        <v>1500</v>
      </c>
      <c r="I9" s="28" t="s">
        <v>40</v>
      </c>
    </row>
    <row r="10" spans="1:9">
      <c r="A10" s="22" t="s">
        <v>67</v>
      </c>
      <c r="B10" s="16" t="s">
        <v>30</v>
      </c>
      <c r="C10" s="17">
        <v>30</v>
      </c>
      <c r="D10" s="17">
        <v>0.5</v>
      </c>
      <c r="E10" s="17">
        <v>80</v>
      </c>
      <c r="F10" s="17">
        <v>17</v>
      </c>
      <c r="G10" s="27">
        <v>25</v>
      </c>
      <c r="H10" s="19">
        <f t="shared" si="0"/>
        <v>-325</v>
      </c>
      <c r="I10" s="28" t="s">
        <v>76</v>
      </c>
    </row>
    <row r="11" spans="1:9">
      <c r="A11" s="22" t="s">
        <v>68</v>
      </c>
      <c r="B11" s="16" t="s">
        <v>30</v>
      </c>
      <c r="C11" s="17">
        <v>40</v>
      </c>
      <c r="D11" s="17">
        <v>36</v>
      </c>
      <c r="E11" s="17">
        <v>50</v>
      </c>
      <c r="F11" s="17">
        <v>45</v>
      </c>
      <c r="G11" s="27">
        <v>350</v>
      </c>
      <c r="H11" s="19">
        <f t="shared" si="0"/>
        <v>1750</v>
      </c>
      <c r="I11" s="28" t="s">
        <v>40</v>
      </c>
    </row>
    <row r="12" spans="1:9">
      <c r="A12" s="22" t="s">
        <v>69</v>
      </c>
      <c r="B12" s="16" t="s">
        <v>30</v>
      </c>
      <c r="C12" s="17">
        <v>15</v>
      </c>
      <c r="D12" s="17">
        <v>0.05</v>
      </c>
      <c r="E12" s="17">
        <v>50</v>
      </c>
      <c r="F12" s="17">
        <v>0.05</v>
      </c>
      <c r="G12" s="27">
        <v>25</v>
      </c>
      <c r="H12" s="19">
        <f t="shared" si="0"/>
        <v>-373.75</v>
      </c>
      <c r="I12" s="28" t="s">
        <v>21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7696.2500000000009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54</v>
      </c>
      <c r="B23" s="16" t="s">
        <v>38</v>
      </c>
      <c r="C23" s="17">
        <v>197</v>
      </c>
      <c r="D23" s="17">
        <v>195</v>
      </c>
      <c r="E23" s="17">
        <v>201</v>
      </c>
      <c r="F23" s="17">
        <v>201</v>
      </c>
      <c r="G23" s="27">
        <f>100000/C23</f>
        <v>507.61421319796955</v>
      </c>
      <c r="H23" s="19">
        <f>+G23*(F23-C23)</f>
        <v>2030.4568527918782</v>
      </c>
      <c r="I23" s="28" t="s">
        <v>40</v>
      </c>
    </row>
    <row r="24" spans="1:9" ht="14.25" customHeight="1">
      <c r="A24" s="22" t="s">
        <v>55</v>
      </c>
      <c r="B24" s="16" t="s">
        <v>30</v>
      </c>
      <c r="C24" s="16">
        <v>305</v>
      </c>
      <c r="D24" s="17">
        <v>302</v>
      </c>
      <c r="E24" s="17">
        <v>311</v>
      </c>
      <c r="F24" s="23">
        <v>302</v>
      </c>
      <c r="G24" s="27">
        <f t="shared" ref="G24:G31" si="1">100000/C24</f>
        <v>327.86885245901641</v>
      </c>
      <c r="H24" s="19">
        <f t="shared" ref="H24:H31" si="2">+G24*(F24-C24)</f>
        <v>-983.60655737704928</v>
      </c>
      <c r="I24" s="28" t="s">
        <v>21</v>
      </c>
    </row>
    <row r="25" spans="1:9" ht="14.25" customHeight="1">
      <c r="A25" s="22" t="s">
        <v>58</v>
      </c>
      <c r="B25" s="16" t="s">
        <v>30</v>
      </c>
      <c r="C25" s="17">
        <v>540</v>
      </c>
      <c r="D25" s="17">
        <v>535</v>
      </c>
      <c r="E25" s="17">
        <v>550</v>
      </c>
      <c r="F25" s="23">
        <v>535</v>
      </c>
      <c r="G25" s="27">
        <f t="shared" si="1"/>
        <v>185.18518518518519</v>
      </c>
      <c r="H25" s="19">
        <f t="shared" si="2"/>
        <v>-925.92592592592598</v>
      </c>
      <c r="I25" s="28" t="s">
        <v>21</v>
      </c>
    </row>
    <row r="26" spans="1:9" ht="14.25" customHeight="1">
      <c r="A26" s="22" t="s">
        <v>61</v>
      </c>
      <c r="B26" s="16" t="s">
        <v>30</v>
      </c>
      <c r="C26" s="17">
        <v>2975</v>
      </c>
      <c r="D26" s="17">
        <v>2945</v>
      </c>
      <c r="E26" s="17">
        <v>3040</v>
      </c>
      <c r="F26" s="23">
        <v>2945</v>
      </c>
      <c r="G26" s="27">
        <f t="shared" si="1"/>
        <v>33.613445378151262</v>
      </c>
      <c r="H26" s="19">
        <f t="shared" si="2"/>
        <v>-1008.4033613445379</v>
      </c>
      <c r="I26" s="28" t="s">
        <v>21</v>
      </c>
    </row>
    <row r="27" spans="1:9" ht="14.25" customHeight="1">
      <c r="A27" s="22" t="s">
        <v>62</v>
      </c>
      <c r="B27" s="16" t="s">
        <v>30</v>
      </c>
      <c r="C27" s="17">
        <v>1550</v>
      </c>
      <c r="D27" s="17">
        <v>1535</v>
      </c>
      <c r="E27" s="17">
        <v>1580</v>
      </c>
      <c r="F27" s="23">
        <v>1568</v>
      </c>
      <c r="G27" s="27">
        <f t="shared" si="1"/>
        <v>64.516129032258064</v>
      </c>
      <c r="H27" s="19">
        <f t="shared" si="2"/>
        <v>1161.2903225806451</v>
      </c>
      <c r="I27" s="28" t="s">
        <v>40</v>
      </c>
    </row>
    <row r="28" spans="1:9" ht="14.25" customHeight="1">
      <c r="A28" s="22" t="s">
        <v>63</v>
      </c>
      <c r="B28" s="16" t="s">
        <v>30</v>
      </c>
      <c r="C28" s="17">
        <v>261</v>
      </c>
      <c r="D28" s="17">
        <v>258.5</v>
      </c>
      <c r="E28" s="17">
        <v>266</v>
      </c>
      <c r="F28" s="23">
        <v>265.5</v>
      </c>
      <c r="G28" s="27">
        <f t="shared" si="1"/>
        <v>383.14176245210729</v>
      </c>
      <c r="H28" s="19">
        <f t="shared" si="2"/>
        <v>1724.1379310344828</v>
      </c>
      <c r="I28" s="28" t="s">
        <v>40</v>
      </c>
    </row>
    <row r="29" spans="1:9" ht="14.25" customHeight="1">
      <c r="A29" s="22" t="s">
        <v>64</v>
      </c>
      <c r="B29" s="16" t="s">
        <v>30</v>
      </c>
      <c r="C29" s="17">
        <v>103</v>
      </c>
      <c r="D29" s="17">
        <v>102</v>
      </c>
      <c r="E29" s="17">
        <v>106</v>
      </c>
      <c r="F29" s="23">
        <v>102</v>
      </c>
      <c r="G29" s="27">
        <f t="shared" si="1"/>
        <v>970.87378640776694</v>
      </c>
      <c r="H29" s="19">
        <f t="shared" si="2"/>
        <v>-970.87378640776694</v>
      </c>
      <c r="I29" s="28" t="s">
        <v>21</v>
      </c>
    </row>
    <row r="30" spans="1:9" ht="14.25" customHeight="1">
      <c r="A30" s="22" t="s">
        <v>65</v>
      </c>
      <c r="B30" s="16" t="s">
        <v>30</v>
      </c>
      <c r="C30" s="17">
        <v>435</v>
      </c>
      <c r="D30" s="17">
        <v>430</v>
      </c>
      <c r="E30" s="17">
        <v>445</v>
      </c>
      <c r="F30" s="23">
        <v>439.2</v>
      </c>
      <c r="G30" s="27">
        <f t="shared" si="1"/>
        <v>229.88505747126436</v>
      </c>
      <c r="H30" s="19">
        <f t="shared" si="2"/>
        <v>965.51724137930773</v>
      </c>
      <c r="I30" s="28" t="s">
        <v>40</v>
      </c>
    </row>
    <row r="31" spans="1:9" ht="14.25" customHeight="1">
      <c r="A31" s="22" t="s">
        <v>70</v>
      </c>
      <c r="B31" s="16" t="s">
        <v>30</v>
      </c>
      <c r="C31" s="17">
        <v>1990</v>
      </c>
      <c r="D31" s="17">
        <v>1970</v>
      </c>
      <c r="E31" s="17">
        <v>2040</v>
      </c>
      <c r="F31" s="23">
        <v>2034</v>
      </c>
      <c r="G31" s="27">
        <f t="shared" si="1"/>
        <v>50.251256281407038</v>
      </c>
      <c r="H31" s="19">
        <f t="shared" si="2"/>
        <v>2211.0552763819096</v>
      </c>
      <c r="I31" s="28" t="s">
        <v>40</v>
      </c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0" t="s">
        <v>10</v>
      </c>
      <c r="B33" s="60"/>
      <c r="C33" s="60"/>
      <c r="D33" s="60"/>
      <c r="E33" s="60"/>
      <c r="F33" s="60"/>
      <c r="G33" s="60"/>
      <c r="H33" s="24">
        <f>SUM(H23:H32)</f>
        <v>4203.6479931129434</v>
      </c>
      <c r="I33" s="29"/>
    </row>
    <row r="34" spans="1:9">
      <c r="A34" s="54" t="s">
        <v>22</v>
      </c>
      <c r="B34" s="54"/>
      <c r="C34" s="54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6" t="s">
        <v>11</v>
      </c>
      <c r="B38" s="56"/>
      <c r="C38" s="56"/>
      <c r="D38" s="56"/>
      <c r="E38" s="56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6" t="s">
        <v>14</v>
      </c>
      <c r="B47" s="56"/>
      <c r="C47" s="56"/>
      <c r="D47" s="56"/>
      <c r="E47" s="56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6" t="s">
        <v>32</v>
      </c>
      <c r="B53" s="56"/>
      <c r="C53" s="56"/>
      <c r="D53" s="56"/>
      <c r="E53" s="56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0" t="s">
        <v>10</v>
      </c>
      <c r="B61" s="60"/>
      <c r="C61" s="60"/>
      <c r="D61" s="60"/>
      <c r="E61" s="24" t="e">
        <f>SUM(E55:E60)</f>
        <v>#DIV/0!</v>
      </c>
      <c r="H61" s="36"/>
      <c r="I61" s="7"/>
    </row>
    <row r="62" spans="1:9">
      <c r="A62" s="55" t="s">
        <v>23</v>
      </c>
      <c r="B62" s="54"/>
      <c r="C62" s="54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6" t="s">
        <v>27</v>
      </c>
      <c r="B66" s="56"/>
      <c r="C66" s="56"/>
      <c r="D66" s="56"/>
      <c r="E66" s="56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6" t="s">
        <v>39</v>
      </c>
      <c r="B74" s="56"/>
      <c r="C74" s="56"/>
      <c r="D74" s="56"/>
      <c r="E74" s="56"/>
      <c r="F74" s="56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37</v>
      </c>
      <c r="B76" s="41" t="s">
        <v>73</v>
      </c>
      <c r="C76" s="41" t="s">
        <v>38</v>
      </c>
      <c r="D76" s="40">
        <v>1486</v>
      </c>
      <c r="E76" s="32">
        <v>1466</v>
      </c>
      <c r="F76" s="49">
        <v>1530</v>
      </c>
      <c r="G76" s="6"/>
      <c r="H76" s="36"/>
      <c r="I76" s="15"/>
    </row>
    <row r="77" spans="1:9">
      <c r="A77" s="16" t="s">
        <v>37</v>
      </c>
      <c r="B77" s="41" t="s">
        <v>74</v>
      </c>
      <c r="C77" s="41" t="s">
        <v>30</v>
      </c>
      <c r="D77" s="40">
        <v>757</v>
      </c>
      <c r="E77" s="32">
        <v>727</v>
      </c>
      <c r="F77" s="49">
        <v>796</v>
      </c>
      <c r="G77" s="6"/>
      <c r="H77" s="36"/>
      <c r="I77" s="15"/>
    </row>
    <row r="78" spans="1:9">
      <c r="A78" s="16" t="s">
        <v>37</v>
      </c>
      <c r="B78" s="41" t="s">
        <v>75</v>
      </c>
      <c r="C78" s="41" t="s">
        <v>30</v>
      </c>
      <c r="D78" s="40">
        <v>684</v>
      </c>
      <c r="E78" s="32">
        <v>646</v>
      </c>
      <c r="F78" s="49">
        <v>740</v>
      </c>
      <c r="G78" s="6"/>
      <c r="H78" s="36"/>
      <c r="I78" s="15"/>
    </row>
    <row r="79" spans="1:9">
      <c r="A79" s="16" t="s">
        <v>41</v>
      </c>
      <c r="B79" s="41" t="s">
        <v>71</v>
      </c>
      <c r="C79" s="41" t="s">
        <v>42</v>
      </c>
      <c r="D79" s="40">
        <v>18</v>
      </c>
      <c r="E79" s="32">
        <v>24</v>
      </c>
      <c r="F79" s="49">
        <v>6</v>
      </c>
      <c r="G79" s="6"/>
      <c r="H79" s="36"/>
      <c r="I79" s="15"/>
    </row>
    <row r="80" spans="1:9">
      <c r="A80" s="16" t="s">
        <v>41</v>
      </c>
      <c r="B80" s="41" t="s">
        <v>72</v>
      </c>
      <c r="C80" s="41" t="s">
        <v>38</v>
      </c>
      <c r="D80" s="40">
        <v>82</v>
      </c>
      <c r="E80" s="32">
        <v>62</v>
      </c>
      <c r="F80" s="49">
        <v>125</v>
      </c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6" t="s">
        <v>33</v>
      </c>
      <c r="B84" s="56"/>
      <c r="C84" s="56"/>
      <c r="D84" s="56"/>
      <c r="E84" s="56"/>
      <c r="F84" s="56"/>
      <c r="G84" s="56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43</v>
      </c>
      <c r="C86" s="41" t="s">
        <v>30</v>
      </c>
      <c r="D86" s="40">
        <v>2630</v>
      </c>
      <c r="E86" s="32">
        <v>2708</v>
      </c>
      <c r="F86" s="19">
        <f>(50000/D86)*(E86-D86)</f>
        <v>1482.8897338403042</v>
      </c>
      <c r="G86" s="17" t="s">
        <v>40</v>
      </c>
    </row>
    <row r="87" spans="1:9">
      <c r="A87" s="16" t="s">
        <v>37</v>
      </c>
      <c r="B87" s="41" t="s">
        <v>48</v>
      </c>
      <c r="C87" s="41" t="s">
        <v>30</v>
      </c>
      <c r="D87" s="40">
        <v>166.7</v>
      </c>
      <c r="E87" s="32">
        <v>171.5</v>
      </c>
      <c r="F87" s="19">
        <f t="shared" ref="F87:F88" si="3">(50000/D87)*(E87-D87)</f>
        <v>1439.7120575884858</v>
      </c>
      <c r="G87" s="17" t="s">
        <v>40</v>
      </c>
    </row>
    <row r="88" spans="1:9">
      <c r="A88" s="16" t="s">
        <v>37</v>
      </c>
      <c r="B88" s="41" t="s">
        <v>75</v>
      </c>
      <c r="C88" s="41" t="s">
        <v>30</v>
      </c>
      <c r="D88" s="40">
        <v>684</v>
      </c>
      <c r="E88" s="32">
        <v>706</v>
      </c>
      <c r="F88" s="19">
        <f t="shared" si="3"/>
        <v>1608.187134502924</v>
      </c>
      <c r="G88" s="17" t="s">
        <v>40</v>
      </c>
    </row>
    <row r="89" spans="1:9">
      <c r="A89" s="16" t="s">
        <v>41</v>
      </c>
      <c r="B89" s="41" t="s">
        <v>53</v>
      </c>
      <c r="C89" s="41" t="s">
        <v>30</v>
      </c>
      <c r="D89" s="40">
        <v>72</v>
      </c>
      <c r="E89" s="32">
        <v>94</v>
      </c>
      <c r="F89" s="19">
        <f>(150)*(E89-D89)</f>
        <v>3300</v>
      </c>
      <c r="G89" s="17" t="s">
        <v>40</v>
      </c>
    </row>
    <row r="90" spans="1:9">
      <c r="A90" s="16"/>
      <c r="B90" s="41"/>
      <c r="C90" s="41"/>
      <c r="D90" s="40"/>
      <c r="E90" s="32"/>
      <c r="F90" s="19"/>
      <c r="G90" s="17"/>
      <c r="I90" s="15"/>
    </row>
    <row r="91" spans="1:9">
      <c r="A91" s="57" t="s">
        <v>10</v>
      </c>
      <c r="B91" s="58"/>
      <c r="C91" s="58"/>
      <c r="D91" s="58"/>
      <c r="E91" s="59"/>
      <c r="F91" s="39">
        <f>SUM(F86:F90)</f>
        <v>7830.7889259317144</v>
      </c>
      <c r="I91" s="15"/>
    </row>
    <row r="92" spans="1:9">
      <c r="A92" s="55" t="s">
        <v>34</v>
      </c>
      <c r="B92" s="54"/>
      <c r="C92" s="54"/>
      <c r="F92" s="14"/>
      <c r="I92" s="15"/>
    </row>
    <row r="93" spans="1:9" ht="10.8" customHeight="1">
      <c r="F93" s="14"/>
      <c r="I93" s="15"/>
    </row>
    <row r="94" spans="1:9">
      <c r="F94" s="14"/>
      <c r="I94" s="15"/>
    </row>
    <row r="95" spans="1:9">
      <c r="I95" s="15"/>
    </row>
    <row r="96" spans="1:9">
      <c r="I96" s="15"/>
    </row>
    <row r="97" spans="1:9">
      <c r="I97" s="15"/>
    </row>
    <row r="98" spans="1:9" ht="14.4" customHeight="1">
      <c r="A98" s="51" t="s">
        <v>28</v>
      </c>
      <c r="B98" s="52"/>
      <c r="C98" s="52"/>
      <c r="D98" s="52"/>
      <c r="E98" s="52"/>
      <c r="F98" s="52"/>
      <c r="G98" s="53"/>
      <c r="I98" s="15"/>
    </row>
    <row r="99" spans="1:9" ht="14.4" customHeight="1">
      <c r="A99" s="43" t="s">
        <v>19</v>
      </c>
      <c r="B99" s="43" t="s">
        <v>1</v>
      </c>
      <c r="C99" s="43" t="s">
        <v>2</v>
      </c>
      <c r="D99" s="18" t="s">
        <v>3</v>
      </c>
      <c r="E99" s="30" t="s">
        <v>5</v>
      </c>
      <c r="F99" s="30" t="s">
        <v>4</v>
      </c>
      <c r="G99" s="30" t="s">
        <v>29</v>
      </c>
    </row>
    <row r="100" spans="1:9">
      <c r="A100" s="16" t="s">
        <v>37</v>
      </c>
      <c r="B100" s="41" t="s">
        <v>45</v>
      </c>
      <c r="C100" s="41" t="s">
        <v>30</v>
      </c>
      <c r="D100" s="40">
        <v>860</v>
      </c>
      <c r="E100" s="32">
        <v>828</v>
      </c>
      <c r="F100" s="49">
        <v>910</v>
      </c>
    </row>
    <row r="101" spans="1:9">
      <c r="A101" s="16" t="s">
        <v>37</v>
      </c>
      <c r="B101" s="41" t="s">
        <v>46</v>
      </c>
      <c r="C101" s="41" t="s">
        <v>30</v>
      </c>
      <c r="D101" s="40">
        <v>1095</v>
      </c>
      <c r="E101" s="32">
        <v>1063</v>
      </c>
      <c r="F101" s="49">
        <v>1150</v>
      </c>
    </row>
    <row r="102" spans="1:9">
      <c r="A102" s="16" t="s">
        <v>37</v>
      </c>
      <c r="B102" s="41" t="s">
        <v>47</v>
      </c>
      <c r="C102" s="41" t="s">
        <v>30</v>
      </c>
      <c r="D102" s="40">
        <v>6080</v>
      </c>
      <c r="E102" s="32">
        <v>5879</v>
      </c>
      <c r="F102" s="49">
        <v>6380</v>
      </c>
    </row>
    <row r="103" spans="1:9">
      <c r="A103" s="16" t="s">
        <v>37</v>
      </c>
      <c r="B103" s="41" t="s">
        <v>49</v>
      </c>
      <c r="C103" s="41" t="s">
        <v>30</v>
      </c>
      <c r="D103" s="40">
        <v>485.5</v>
      </c>
      <c r="E103" s="32">
        <v>464</v>
      </c>
      <c r="F103" s="49">
        <v>515</v>
      </c>
    </row>
    <row r="104" spans="1:9">
      <c r="A104" s="16" t="s">
        <v>37</v>
      </c>
      <c r="B104" s="41" t="s">
        <v>50</v>
      </c>
      <c r="C104" s="41" t="s">
        <v>30</v>
      </c>
      <c r="D104" s="40">
        <v>672.5</v>
      </c>
      <c r="E104" s="32">
        <v>652</v>
      </c>
      <c r="F104" s="49">
        <v>700</v>
      </c>
    </row>
    <row r="105" spans="1:9">
      <c r="A105" s="16" t="s">
        <v>37</v>
      </c>
      <c r="B105" s="41" t="s">
        <v>51</v>
      </c>
      <c r="C105" s="41" t="s">
        <v>30</v>
      </c>
      <c r="D105" s="40">
        <v>193</v>
      </c>
      <c r="E105" s="32">
        <v>186</v>
      </c>
      <c r="F105" s="49">
        <v>202</v>
      </c>
      <c r="G105" s="7">
        <v>193.1</v>
      </c>
    </row>
    <row r="106" spans="1:9">
      <c r="A106" s="16" t="s">
        <v>37</v>
      </c>
      <c r="B106" s="41" t="s">
        <v>52</v>
      </c>
      <c r="C106" s="41" t="s">
        <v>30</v>
      </c>
      <c r="D106" s="40">
        <v>5820</v>
      </c>
      <c r="E106" s="32">
        <v>5790</v>
      </c>
      <c r="F106" s="49">
        <v>5980</v>
      </c>
      <c r="G106" s="7">
        <v>5826</v>
      </c>
    </row>
    <row r="107" spans="1:9">
      <c r="A107" s="16" t="s">
        <v>37</v>
      </c>
      <c r="B107" s="41" t="s">
        <v>73</v>
      </c>
      <c r="C107" s="41" t="s">
        <v>38</v>
      </c>
      <c r="D107" s="40">
        <v>1486</v>
      </c>
      <c r="E107" s="32">
        <v>1466</v>
      </c>
      <c r="F107" s="49">
        <v>1530</v>
      </c>
    </row>
    <row r="108" spans="1:9">
      <c r="A108" s="16" t="s">
        <v>37</v>
      </c>
      <c r="B108" s="41" t="s">
        <v>74</v>
      </c>
      <c r="C108" s="41" t="s">
        <v>30</v>
      </c>
      <c r="D108" s="40">
        <v>757</v>
      </c>
      <c r="E108" s="32">
        <v>727</v>
      </c>
      <c r="F108" s="49">
        <v>796</v>
      </c>
    </row>
    <row r="109" spans="1:9">
      <c r="A109" s="16" t="s">
        <v>41</v>
      </c>
      <c r="B109" s="41" t="s">
        <v>44</v>
      </c>
      <c r="C109" s="41" t="s">
        <v>42</v>
      </c>
      <c r="D109" s="40">
        <v>9.4</v>
      </c>
      <c r="E109" s="32">
        <v>14</v>
      </c>
      <c r="F109" s="49">
        <v>3</v>
      </c>
    </row>
    <row r="110" spans="1:9">
      <c r="A110" s="16" t="s">
        <v>41</v>
      </c>
      <c r="B110" s="41" t="s">
        <v>71</v>
      </c>
      <c r="C110" s="41" t="s">
        <v>42</v>
      </c>
      <c r="D110" s="40">
        <v>18</v>
      </c>
      <c r="E110" s="32">
        <v>24</v>
      </c>
      <c r="F110" s="49">
        <v>6</v>
      </c>
    </row>
    <row r="111" spans="1:9">
      <c r="A111" s="16" t="s">
        <v>41</v>
      </c>
      <c r="B111" s="41" t="s">
        <v>72</v>
      </c>
      <c r="C111" s="41" t="s">
        <v>38</v>
      </c>
      <c r="D111" s="40">
        <v>82</v>
      </c>
      <c r="E111" s="32">
        <v>62</v>
      </c>
      <c r="F111" s="49">
        <v>125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98:G98"/>
    <mergeCell ref="A34:C34"/>
    <mergeCell ref="A62:C62"/>
    <mergeCell ref="A84:G84"/>
    <mergeCell ref="A92:C92"/>
    <mergeCell ref="A74:F74"/>
    <mergeCell ref="A53:E53"/>
    <mergeCell ref="A47:E47"/>
    <mergeCell ref="A38:E38"/>
    <mergeCell ref="A91:E91"/>
  </mergeCells>
  <phoneticPr fontId="0" type="noConversion"/>
  <conditionalFormatting sqref="F91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2024-08-22T10:05:19Z</dcterms:modified>
</cp:coreProperties>
</file>