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8680" yWindow="-120" windowWidth="23256" windowHeight="13020"/>
  </bookViews>
  <sheets>
    <sheet name="Sheet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2" i="1"/>
  <c r="F89"/>
  <c r="F88"/>
  <c r="G31"/>
  <c r="H31" s="1"/>
  <c r="H30"/>
  <c r="G30"/>
  <c r="G29"/>
  <c r="H29" s="1"/>
  <c r="H11"/>
  <c r="G28"/>
  <c r="H28" s="1"/>
  <c r="H10" l="1"/>
  <c r="G27"/>
  <c r="H27" s="1"/>
  <c r="H9" l="1"/>
  <c r="G23" l="1"/>
  <c r="G24"/>
  <c r="H24" s="1"/>
  <c r="G25"/>
  <c r="H25" s="1"/>
  <c r="G26"/>
  <c r="H26" s="1"/>
  <c r="H8" l="1"/>
  <c r="H7"/>
  <c r="F87"/>
  <c r="F86"/>
  <c r="H6"/>
  <c r="H23"/>
  <c r="H5" l="1"/>
  <c r="H17" l="1"/>
  <c r="F91" l="1"/>
  <c r="E68" l="1"/>
  <c r="E72" s="1"/>
  <c r="E55" l="1"/>
  <c r="H33" l="1"/>
  <c r="E61" l="1"/>
</calcChain>
</file>

<file path=xl/sharedStrings.xml><?xml version="1.0" encoding="utf-8"?>
<sst xmlns="http://schemas.openxmlformats.org/spreadsheetml/2006/main" count="195" uniqueCount="77">
  <si>
    <t>FOR INTERNAL USE ONLY</t>
  </si>
  <si>
    <t>Stock</t>
  </si>
  <si>
    <t>Buy/Sell</t>
  </si>
  <si>
    <t>Entry Rate</t>
  </si>
  <si>
    <t>Target</t>
  </si>
  <si>
    <t>Stop Loss</t>
  </si>
  <si>
    <t>Exit Rate</t>
  </si>
  <si>
    <t>Lot Size</t>
  </si>
  <si>
    <t>P/L</t>
  </si>
  <si>
    <t>Remarks</t>
  </si>
  <si>
    <t>Total (Gross Amount)</t>
  </si>
  <si>
    <t>BTST (Cash)</t>
  </si>
  <si>
    <t>BTST</t>
  </si>
  <si>
    <t>Reco Rate</t>
  </si>
  <si>
    <t>BTST/STBT (Futures)</t>
  </si>
  <si>
    <t>BTST/STBT</t>
  </si>
  <si>
    <t>Profit</t>
  </si>
  <si>
    <t>Long/Short</t>
  </si>
  <si>
    <t>Profit/lot</t>
  </si>
  <si>
    <t>Type</t>
  </si>
  <si>
    <t>EXIT RATE</t>
  </si>
  <si>
    <t>SL</t>
  </si>
  <si>
    <t>* Profit calculated based on 1 lacs invested in each call</t>
  </si>
  <si>
    <t>** P/L has been calculated based on 50 thousands invested in cash</t>
  </si>
  <si>
    <t>TGT</t>
  </si>
  <si>
    <t>Profit/ Loss</t>
  </si>
  <si>
    <t>INTRADAY CALLS (F&amp;O)</t>
  </si>
  <si>
    <t>Updates on BTST/STBT (Futures)</t>
  </si>
  <si>
    <t>Open Trading Calls &amp; Positional (Cash + Futures + Options)</t>
  </si>
  <si>
    <t>RSL</t>
  </si>
  <si>
    <t>BUY</t>
  </si>
  <si>
    <t>INTRADAY CALLS (CASH)*</t>
  </si>
  <si>
    <t>Updates on BTST (Cash)**</t>
  </si>
  <si>
    <t>Updates on Trading Calls &amp; Positional (Cash + Futures + Options) ***</t>
  </si>
  <si>
    <t>*** P/L has been calculated based on 50 thousands invested in cash</t>
  </si>
  <si>
    <t>Type5</t>
  </si>
  <si>
    <t>Quantity</t>
  </si>
  <si>
    <t>PRUDENT TRADE</t>
  </si>
  <si>
    <t xml:space="preserve">BUY </t>
  </si>
  <si>
    <t>Positional Calls (Cash + Futures + Options)</t>
  </si>
  <si>
    <t>BOOKED PROFIT</t>
  </si>
  <si>
    <t>OPTION STRATEGY</t>
  </si>
  <si>
    <t>SELL</t>
  </si>
  <si>
    <t>TVSMOTOR</t>
  </si>
  <si>
    <t>TATAMOTORS BULL PUT SPREAD; SIMULTANEOUSLY SELL 1090 PUT AT 20.40 N BUY 1070 PUT AT 11</t>
  </si>
  <si>
    <t>DLF</t>
  </si>
  <si>
    <t xml:space="preserve">TATAMOTORS  </t>
  </si>
  <si>
    <t>COFORGE</t>
  </si>
  <si>
    <t>CUB</t>
  </si>
  <si>
    <t>HSCL</t>
  </si>
  <si>
    <t>MARICO</t>
  </si>
  <si>
    <t>MOTHERSON</t>
  </si>
  <si>
    <t>BRITANNIA</t>
  </si>
  <si>
    <t>HDFCAMC 4350 CALL</t>
  </si>
  <si>
    <t>RCF</t>
  </si>
  <si>
    <t>RAJESHEXPO</t>
  </si>
  <si>
    <t>BHARTIARTL 1480 CALL</t>
  </si>
  <si>
    <t>MPHASIS 3100 CALL</t>
  </si>
  <si>
    <t>CHAMBALFERT</t>
  </si>
  <si>
    <t>UPL 580 CALL</t>
  </si>
  <si>
    <t>DABUR 640 CALL</t>
  </si>
  <si>
    <t>CDSL</t>
  </si>
  <si>
    <t>NATCOPHARMA</t>
  </si>
  <si>
    <t>IREDA</t>
  </si>
  <si>
    <t>NETWORK18</t>
  </si>
  <si>
    <t>INDUSTOWER</t>
  </si>
  <si>
    <t>GRASIM 2760 CALL</t>
  </si>
  <si>
    <t>NIFTY 24800 CALL</t>
  </si>
  <si>
    <t>TVSMOTOR 2680 CALL</t>
  </si>
  <si>
    <t>NIFTY 24800 PUT</t>
  </si>
  <si>
    <t>RAYMOND</t>
  </si>
  <si>
    <t>SRF BULL PUT SPREAD; SIMULTANEOUSLY SELL 2560 PUT AT 39 N BUY 2520 PUT AT 21</t>
  </si>
  <si>
    <t>JKCEMENT 4400 CALL</t>
  </si>
  <si>
    <t>BHARTIARTL</t>
  </si>
  <si>
    <t>CENTURYPLY</t>
  </si>
  <si>
    <t>JUBLINGREA</t>
  </si>
  <si>
    <t>EXIT</t>
  </si>
</sst>
</file>

<file path=xl/styles.xml><?xml version="1.0" encoding="utf-8"?>
<styleSheet xmlns="http://schemas.openxmlformats.org/spreadsheetml/2006/main">
  <fonts count="10">
    <font>
      <sz val="10"/>
      <name val="Arial"/>
    </font>
    <font>
      <sz val="10"/>
      <name val="Source Sans Pro"/>
      <family val="2"/>
    </font>
    <font>
      <sz val="11"/>
      <name val="Source Sans Pro"/>
      <family val="2"/>
    </font>
    <font>
      <sz val="11"/>
      <color indexed="8"/>
      <name val="Source Sans Pro"/>
      <family val="2"/>
    </font>
    <font>
      <b/>
      <sz val="11"/>
      <name val="Source Sans Pro"/>
      <family val="2"/>
    </font>
    <font>
      <b/>
      <i/>
      <sz val="11"/>
      <name val="Source Sans Pro"/>
      <family val="2"/>
    </font>
    <font>
      <sz val="11"/>
      <color indexed="9"/>
      <name val="Source Sans Pro"/>
      <family val="2"/>
    </font>
    <font>
      <b/>
      <sz val="11"/>
      <color theme="1"/>
      <name val="Source Sans Pro"/>
      <family val="2"/>
    </font>
    <font>
      <sz val="11"/>
      <color theme="1"/>
      <name val="Source Sans Pro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/>
    <xf numFmtId="0" fontId="3" fillId="0" borderId="1" xfId="0" applyFont="1" applyBorder="1"/>
    <xf numFmtId="0" fontId="3" fillId="0" borderId="0" xfId="0" applyFont="1"/>
    <xf numFmtId="0" fontId="2" fillId="0" borderId="0" xfId="0" applyFont="1" applyAlignment="1">
      <alignment horizontal="right"/>
    </xf>
    <xf numFmtId="0" fontId="3" fillId="2" borderId="0" xfId="0" applyFont="1" applyFill="1"/>
    <xf numFmtId="0" fontId="3" fillId="0" borderId="0" xfId="0" applyFont="1" applyAlignment="1">
      <alignment horizontal="right"/>
    </xf>
    <xf numFmtId="0" fontId="2" fillId="0" borderId="0" xfId="0" applyFont="1"/>
    <xf numFmtId="0" fontId="2" fillId="2" borderId="0" xfId="0" applyFont="1" applyFill="1"/>
    <xf numFmtId="0" fontId="4" fillId="2" borderId="0" xfId="0" applyFont="1" applyFill="1" applyAlignment="1">
      <alignment horizontal="center" wrapText="1"/>
    </xf>
    <xf numFmtId="0" fontId="5" fillId="2" borderId="1" xfId="0" applyFont="1" applyFill="1" applyBorder="1"/>
    <xf numFmtId="0" fontId="4" fillId="2" borderId="0" xfId="0" applyFont="1" applyFill="1"/>
    <xf numFmtId="0" fontId="6" fillId="2" borderId="0" xfId="0" applyFont="1" applyFill="1" applyAlignment="1">
      <alignment horizontal="center"/>
    </xf>
    <xf numFmtId="0" fontId="2" fillId="0" borderId="1" xfId="0" applyFont="1" applyBorder="1"/>
    <xf numFmtId="1" fontId="2" fillId="0" borderId="0" xfId="0" applyNumberFormat="1" applyFont="1"/>
    <xf numFmtId="2" fontId="2" fillId="0" borderId="0" xfId="0" applyNumberFormat="1" applyFont="1"/>
    <xf numFmtId="0" fontId="2" fillId="0" borderId="2" xfId="0" applyFont="1" applyBorder="1"/>
    <xf numFmtId="0" fontId="2" fillId="0" borderId="2" xfId="0" applyFont="1" applyBorder="1" applyAlignment="1">
      <alignment horizontal="right"/>
    </xf>
    <xf numFmtId="0" fontId="7" fillId="4" borderId="2" xfId="0" applyFont="1" applyFill="1" applyBorder="1" applyAlignment="1">
      <alignment horizontal="center" wrapText="1"/>
    </xf>
    <xf numFmtId="1" fontId="3" fillId="0" borderId="2" xfId="0" applyNumberFormat="1" applyFont="1" applyBorder="1" applyAlignment="1">
      <alignment horizontal="right"/>
    </xf>
    <xf numFmtId="0" fontId="4" fillId="3" borderId="2" xfId="0" applyFont="1" applyFill="1" applyBorder="1"/>
    <xf numFmtId="0" fontId="4" fillId="3" borderId="2" xfId="0" applyFont="1" applyFill="1" applyBorder="1" applyAlignment="1">
      <alignment horizontal="right"/>
    </xf>
    <xf numFmtId="0" fontId="3" fillId="0" borderId="2" xfId="0" applyFont="1" applyBorder="1"/>
    <xf numFmtId="1" fontId="2" fillId="0" borderId="2" xfId="0" applyNumberFormat="1" applyFont="1" applyBorder="1" applyAlignment="1">
      <alignment horizontal="right"/>
    </xf>
    <xf numFmtId="1" fontId="4" fillId="5" borderId="2" xfId="0" applyNumberFormat="1" applyFont="1" applyFill="1" applyBorder="1"/>
    <xf numFmtId="0" fontId="8" fillId="3" borderId="2" xfId="0" applyFont="1" applyFill="1" applyBorder="1"/>
    <xf numFmtId="0" fontId="8" fillId="3" borderId="2" xfId="0" applyFont="1" applyFill="1" applyBorder="1" applyAlignment="1">
      <alignment horizontal="right"/>
    </xf>
    <xf numFmtId="1" fontId="2" fillId="0" borderId="2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4" fillId="5" borderId="2" xfId="0" applyFont="1" applyFill="1" applyBorder="1"/>
    <xf numFmtId="0" fontId="7" fillId="4" borderId="2" xfId="0" applyFont="1" applyFill="1" applyBorder="1" applyAlignment="1">
      <alignment horizontal="right" wrapText="1"/>
    </xf>
    <xf numFmtId="0" fontId="5" fillId="0" borderId="0" xfId="0" applyFont="1"/>
    <xf numFmtId="0" fontId="0" fillId="0" borderId="2" xfId="0" applyBorder="1" applyAlignment="1">
      <alignment horizontal="right"/>
    </xf>
    <xf numFmtId="0" fontId="4" fillId="0" borderId="0" xfId="0" applyFont="1" applyAlignment="1">
      <alignment horizontal="center"/>
    </xf>
    <xf numFmtId="1" fontId="4" fillId="0" borderId="0" xfId="0" applyNumberFormat="1" applyFont="1"/>
    <xf numFmtId="0" fontId="4" fillId="0" borderId="0" xfId="0" applyFont="1"/>
    <xf numFmtId="19" fontId="2" fillId="0" borderId="0" xfId="0" applyNumberFormat="1" applyFont="1"/>
    <xf numFmtId="19" fontId="4" fillId="0" borderId="0" xfId="0" applyNumberFormat="1" applyFont="1" applyAlignment="1">
      <alignment horizontal="center" wrapText="1"/>
    </xf>
    <xf numFmtId="19" fontId="4" fillId="2" borderId="0" xfId="0" applyNumberFormat="1" applyFont="1" applyFill="1" applyAlignment="1">
      <alignment horizontal="center" wrapText="1"/>
    </xf>
    <xf numFmtId="1" fontId="4" fillId="4" borderId="6" xfId="0" applyNumberFormat="1" applyFont="1" applyFill="1" applyBorder="1"/>
    <xf numFmtId="0" fontId="9" fillId="0" borderId="2" xfId="0" applyFont="1" applyBorder="1" applyAlignment="1">
      <alignment horizontal="right"/>
    </xf>
    <xf numFmtId="0" fontId="9" fillId="0" borderId="2" xfId="0" applyFont="1" applyBorder="1"/>
    <xf numFmtId="0" fontId="2" fillId="0" borderId="0" xfId="0" applyFont="1" applyAlignment="1">
      <alignment horizontal="center"/>
    </xf>
    <xf numFmtId="0" fontId="7" fillId="4" borderId="2" xfId="0" applyFont="1" applyFill="1" applyBorder="1" applyAlignment="1">
      <alignment horizontal="left" wrapText="1"/>
    </xf>
    <xf numFmtId="0" fontId="2" fillId="0" borderId="0" xfId="0" applyFont="1" applyBorder="1"/>
    <xf numFmtId="0" fontId="9" fillId="0" borderId="0" xfId="0" applyFont="1" applyFill="1" applyBorder="1"/>
    <xf numFmtId="0" fontId="9" fillId="0" borderId="0" xfId="0" applyFont="1" applyFill="1" applyBorder="1" applyAlignment="1">
      <alignment horizontal="right"/>
    </xf>
    <xf numFmtId="0" fontId="0" fillId="0" borderId="0" xfId="0" applyFill="1" applyBorder="1" applyAlignment="1">
      <alignment horizontal="right"/>
    </xf>
    <xf numFmtId="3" fontId="0" fillId="0" borderId="0" xfId="0" applyNumberFormat="1" applyFill="1" applyBorder="1" applyAlignment="1">
      <alignment horizontal="right"/>
    </xf>
    <xf numFmtId="3" fontId="9" fillId="0" borderId="2" xfId="0" applyNumberFormat="1" applyFont="1" applyBorder="1" applyAlignment="1">
      <alignment horizontal="right"/>
    </xf>
    <xf numFmtId="0" fontId="7" fillId="4" borderId="2" xfId="0" applyFont="1" applyFill="1" applyBorder="1" applyAlignment="1">
      <alignment horizontal="center" wrapText="1"/>
    </xf>
    <xf numFmtId="0" fontId="7" fillId="4" borderId="3" xfId="0" applyFont="1" applyFill="1" applyBorder="1" applyAlignment="1">
      <alignment horizontal="center" wrapText="1"/>
    </xf>
    <xf numFmtId="0" fontId="7" fillId="4" borderId="4" xfId="0" applyFont="1" applyFill="1" applyBorder="1" applyAlignment="1">
      <alignment horizontal="center" wrapText="1"/>
    </xf>
    <xf numFmtId="0" fontId="7" fillId="4" borderId="5" xfId="0" applyFont="1" applyFill="1" applyBorder="1" applyAlignment="1">
      <alignment horizontal="center" wrapText="1"/>
    </xf>
    <xf numFmtId="0" fontId="5" fillId="0" borderId="0" xfId="0" applyFont="1"/>
    <xf numFmtId="0" fontId="5" fillId="0" borderId="1" xfId="0" applyFont="1" applyBorder="1"/>
    <xf numFmtId="0" fontId="7" fillId="4" borderId="2" xfId="0" applyFont="1" applyFill="1" applyBorder="1" applyAlignment="1">
      <alignment horizontal="center" wrapText="1"/>
    </xf>
    <xf numFmtId="0" fontId="4" fillId="4" borderId="3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/>
    </xf>
    <xf numFmtId="0" fontId="4" fillId="4" borderId="5" xfId="0" applyFont="1" applyFill="1" applyBorder="1" applyAlignment="1">
      <alignment horizontal="center"/>
    </xf>
    <xf numFmtId="0" fontId="4" fillId="5" borderId="2" xfId="0" applyFont="1" applyFill="1" applyBorder="1" applyAlignment="1">
      <alignment horizontal="center"/>
    </xf>
  </cellXfs>
  <cellStyles count="1">
    <cellStyle name="Normal" xfId="0" builtinId="0"/>
  </cellStyles>
  <dxfs count="1"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11"/>
  <sheetViews>
    <sheetView tabSelected="1" topLeftCell="A103" zoomScaleNormal="100" workbookViewId="0">
      <selection activeCell="I113" sqref="I113"/>
    </sheetView>
  </sheetViews>
  <sheetFormatPr defaultRowHeight="14.4"/>
  <cols>
    <col min="1" max="1" width="30.6640625" style="7" customWidth="1"/>
    <col min="2" max="2" width="22.44140625" style="7" bestFit="1" customWidth="1"/>
    <col min="3" max="3" width="10.88671875" style="7" customWidth="1"/>
    <col min="4" max="4" width="11.21875" style="7" customWidth="1"/>
    <col min="5" max="5" width="11.5546875" style="7" customWidth="1"/>
    <col min="6" max="6" width="16" style="7" bestFit="1" customWidth="1"/>
    <col min="7" max="7" width="16.109375" style="7" customWidth="1"/>
    <col min="8" max="8" width="11.33203125" style="7" bestFit="1" customWidth="1"/>
    <col min="9" max="9" width="16.109375" style="1" customWidth="1"/>
  </cols>
  <sheetData>
    <row r="1" spans="1:9">
      <c r="I1" s="7"/>
    </row>
    <row r="2" spans="1:9">
      <c r="A2" s="56" t="s">
        <v>0</v>
      </c>
      <c r="B2" s="56"/>
      <c r="C2" s="56"/>
      <c r="D2" s="56"/>
      <c r="E2" s="56"/>
      <c r="F2" s="56"/>
      <c r="G2" s="56"/>
      <c r="H2" s="56"/>
      <c r="I2" s="56"/>
    </row>
    <row r="3" spans="1:9">
      <c r="A3" s="56" t="s">
        <v>26</v>
      </c>
      <c r="B3" s="56"/>
      <c r="C3" s="56"/>
      <c r="D3" s="56"/>
      <c r="E3" s="56"/>
      <c r="F3" s="56"/>
      <c r="G3" s="56"/>
      <c r="H3" s="56"/>
      <c r="I3" s="56"/>
    </row>
    <row r="4" spans="1:9">
      <c r="A4" s="18" t="s">
        <v>1</v>
      </c>
      <c r="B4" s="18" t="s">
        <v>2</v>
      </c>
      <c r="C4" s="18" t="s">
        <v>3</v>
      </c>
      <c r="D4" s="18" t="s">
        <v>5</v>
      </c>
      <c r="E4" s="18" t="s">
        <v>4</v>
      </c>
      <c r="F4" s="18" t="s">
        <v>6</v>
      </c>
      <c r="G4" s="18" t="s">
        <v>7</v>
      </c>
      <c r="H4" s="18" t="s">
        <v>8</v>
      </c>
      <c r="I4" s="18" t="s">
        <v>9</v>
      </c>
    </row>
    <row r="5" spans="1:9">
      <c r="A5" s="22" t="s">
        <v>56</v>
      </c>
      <c r="B5" s="16" t="s">
        <v>38</v>
      </c>
      <c r="C5" s="17">
        <v>16</v>
      </c>
      <c r="D5" s="17">
        <v>13</v>
      </c>
      <c r="E5" s="17">
        <v>24</v>
      </c>
      <c r="F5" s="17">
        <v>19</v>
      </c>
      <c r="G5" s="27">
        <v>475</v>
      </c>
      <c r="H5" s="19">
        <f t="shared" ref="H5:H12" si="0">+G5*(F5-C5)</f>
        <v>1425</v>
      </c>
      <c r="I5" s="28" t="s">
        <v>40</v>
      </c>
    </row>
    <row r="6" spans="1:9">
      <c r="A6" s="22" t="s">
        <v>57</v>
      </c>
      <c r="B6" s="16" t="s">
        <v>30</v>
      </c>
      <c r="C6" s="17">
        <v>66</v>
      </c>
      <c r="D6" s="17">
        <v>62</v>
      </c>
      <c r="E6" s="17">
        <v>74</v>
      </c>
      <c r="F6" s="17">
        <v>62</v>
      </c>
      <c r="G6" s="27">
        <v>275</v>
      </c>
      <c r="H6" s="19">
        <f t="shared" si="0"/>
        <v>-1100</v>
      </c>
      <c r="I6" s="28" t="s">
        <v>21</v>
      </c>
    </row>
    <row r="7" spans="1:9">
      <c r="A7" s="22" t="s">
        <v>59</v>
      </c>
      <c r="B7" s="16" t="s">
        <v>30</v>
      </c>
      <c r="C7" s="17">
        <v>10.4</v>
      </c>
      <c r="D7" s="17">
        <v>9.4</v>
      </c>
      <c r="E7" s="17">
        <v>13</v>
      </c>
      <c r="F7" s="17">
        <v>11.8</v>
      </c>
      <c r="G7" s="27">
        <v>1300</v>
      </c>
      <c r="H7" s="19">
        <f t="shared" si="0"/>
        <v>1820.0000000000005</v>
      </c>
      <c r="I7" s="28" t="s">
        <v>40</v>
      </c>
    </row>
    <row r="8" spans="1:9">
      <c r="A8" s="22" t="s">
        <v>60</v>
      </c>
      <c r="B8" s="16" t="s">
        <v>30</v>
      </c>
      <c r="C8" s="17">
        <v>8.6</v>
      </c>
      <c r="D8" s="17">
        <v>7.6</v>
      </c>
      <c r="E8" s="17">
        <v>11</v>
      </c>
      <c r="F8" s="17">
        <v>11</v>
      </c>
      <c r="G8" s="27">
        <v>1250</v>
      </c>
      <c r="H8" s="19">
        <f t="shared" si="0"/>
        <v>3000.0000000000005</v>
      </c>
      <c r="I8" s="28" t="s">
        <v>40</v>
      </c>
    </row>
    <row r="9" spans="1:9">
      <c r="A9" s="22" t="s">
        <v>66</v>
      </c>
      <c r="B9" s="16" t="s">
        <v>30</v>
      </c>
      <c r="C9" s="17">
        <v>41</v>
      </c>
      <c r="D9" s="17">
        <v>36</v>
      </c>
      <c r="E9" s="17">
        <v>51</v>
      </c>
      <c r="F9" s="17">
        <v>47</v>
      </c>
      <c r="G9" s="27">
        <v>250</v>
      </c>
      <c r="H9" s="19">
        <f t="shared" si="0"/>
        <v>1500</v>
      </c>
      <c r="I9" s="28" t="s">
        <v>40</v>
      </c>
    </row>
    <row r="10" spans="1:9">
      <c r="A10" s="22" t="s">
        <v>67</v>
      </c>
      <c r="B10" s="16" t="s">
        <v>30</v>
      </c>
      <c r="C10" s="17">
        <v>30</v>
      </c>
      <c r="D10" s="17">
        <v>0.5</v>
      </c>
      <c r="E10" s="17">
        <v>80</v>
      </c>
      <c r="F10" s="17">
        <v>17</v>
      </c>
      <c r="G10" s="27">
        <v>25</v>
      </c>
      <c r="H10" s="19">
        <f t="shared" si="0"/>
        <v>-325</v>
      </c>
      <c r="I10" s="28" t="s">
        <v>76</v>
      </c>
    </row>
    <row r="11" spans="1:9">
      <c r="A11" s="22" t="s">
        <v>68</v>
      </c>
      <c r="B11" s="16" t="s">
        <v>30</v>
      </c>
      <c r="C11" s="17">
        <v>40</v>
      </c>
      <c r="D11" s="17">
        <v>36</v>
      </c>
      <c r="E11" s="17">
        <v>50</v>
      </c>
      <c r="F11" s="17">
        <v>45</v>
      </c>
      <c r="G11" s="27">
        <v>350</v>
      </c>
      <c r="H11" s="19">
        <f t="shared" si="0"/>
        <v>1750</v>
      </c>
      <c r="I11" s="28" t="s">
        <v>40</v>
      </c>
    </row>
    <row r="12" spans="1:9">
      <c r="A12" s="22" t="s">
        <v>69</v>
      </c>
      <c r="B12" s="16" t="s">
        <v>30</v>
      </c>
      <c r="C12" s="17">
        <v>15</v>
      </c>
      <c r="D12" s="17">
        <v>0.05</v>
      </c>
      <c r="E12" s="17">
        <v>50</v>
      </c>
      <c r="F12" s="17">
        <v>0.05</v>
      </c>
      <c r="G12" s="27">
        <v>25</v>
      </c>
      <c r="H12" s="19">
        <f t="shared" si="0"/>
        <v>-373.75</v>
      </c>
      <c r="I12" s="28" t="s">
        <v>21</v>
      </c>
    </row>
    <row r="13" spans="1:9">
      <c r="A13" s="22"/>
      <c r="B13" s="16"/>
      <c r="C13" s="17"/>
      <c r="D13" s="17"/>
      <c r="E13" s="17"/>
      <c r="F13" s="17"/>
      <c r="G13" s="27"/>
      <c r="H13" s="19"/>
      <c r="I13" s="28"/>
    </row>
    <row r="14" spans="1:9">
      <c r="A14" s="22"/>
      <c r="B14" s="16"/>
      <c r="C14" s="17"/>
      <c r="D14" s="17"/>
      <c r="E14" s="17"/>
      <c r="F14" s="17"/>
      <c r="G14" s="27"/>
      <c r="H14" s="19"/>
      <c r="I14" s="28"/>
    </row>
    <row r="15" spans="1:9">
      <c r="A15" s="22"/>
      <c r="B15" s="16"/>
      <c r="C15" s="17"/>
      <c r="D15" s="17"/>
      <c r="E15" s="17"/>
      <c r="F15" s="17"/>
      <c r="G15" s="27"/>
      <c r="H15" s="19"/>
      <c r="I15" s="28"/>
    </row>
    <row r="16" spans="1:9">
      <c r="A16" s="22"/>
      <c r="B16" s="16"/>
      <c r="C16" s="17"/>
      <c r="D16" s="17"/>
      <c r="E16" s="17"/>
      <c r="F16" s="17"/>
      <c r="G16" s="27"/>
      <c r="H16" s="19"/>
      <c r="I16" s="28"/>
    </row>
    <row r="17" spans="1:9">
      <c r="A17" s="60" t="s">
        <v>10</v>
      </c>
      <c r="B17" s="60"/>
      <c r="C17" s="60"/>
      <c r="D17" s="60"/>
      <c r="E17" s="60"/>
      <c r="F17" s="60"/>
      <c r="G17" s="60"/>
      <c r="H17" s="24">
        <f>SUM(H5:H16)</f>
        <v>7696.2500000000009</v>
      </c>
      <c r="I17" s="29"/>
    </row>
    <row r="18" spans="1:9">
      <c r="A18" s="33"/>
      <c r="B18" s="33"/>
      <c r="C18" s="33"/>
      <c r="D18" s="33"/>
      <c r="E18" s="33"/>
      <c r="F18" s="33"/>
      <c r="G18" s="33"/>
      <c r="H18" s="34"/>
      <c r="I18" s="35"/>
    </row>
    <row r="19" spans="1:9">
      <c r="A19" s="33"/>
      <c r="B19" s="42"/>
      <c r="C19" s="33"/>
      <c r="D19" s="33"/>
      <c r="E19" s="33"/>
      <c r="F19" s="33"/>
      <c r="G19" s="33"/>
      <c r="H19" s="34"/>
      <c r="I19" s="35"/>
    </row>
    <row r="20" spans="1:9">
      <c r="A20" s="2"/>
      <c r="I20" s="7"/>
    </row>
    <row r="21" spans="1:9">
      <c r="A21" s="56" t="s">
        <v>31</v>
      </c>
      <c r="B21" s="56"/>
      <c r="C21" s="56"/>
      <c r="D21" s="56"/>
      <c r="E21" s="56"/>
      <c r="F21" s="56"/>
      <c r="G21" s="56"/>
      <c r="H21" s="56"/>
      <c r="I21" s="56"/>
    </row>
    <row r="22" spans="1:9">
      <c r="A22" s="50" t="s">
        <v>1</v>
      </c>
      <c r="B22" s="18" t="s">
        <v>2</v>
      </c>
      <c r="C22" s="18" t="s">
        <v>3</v>
      </c>
      <c r="D22" s="18" t="s">
        <v>5</v>
      </c>
      <c r="E22" s="18" t="s">
        <v>4</v>
      </c>
      <c r="F22" s="18" t="s">
        <v>6</v>
      </c>
      <c r="G22" s="18" t="s">
        <v>36</v>
      </c>
      <c r="H22" s="18" t="s">
        <v>8</v>
      </c>
      <c r="I22" s="18" t="s">
        <v>9</v>
      </c>
    </row>
    <row r="23" spans="1:9" ht="14.25" customHeight="1">
      <c r="A23" s="22" t="s">
        <v>54</v>
      </c>
      <c r="B23" s="16" t="s">
        <v>38</v>
      </c>
      <c r="C23" s="17">
        <v>197</v>
      </c>
      <c r="D23" s="17">
        <v>195</v>
      </c>
      <c r="E23" s="17">
        <v>201</v>
      </c>
      <c r="F23" s="17">
        <v>201</v>
      </c>
      <c r="G23" s="27">
        <f>100000/C23</f>
        <v>507.61421319796955</v>
      </c>
      <c r="H23" s="19">
        <f>+G23*(F23-C23)</f>
        <v>2030.4568527918782</v>
      </c>
      <c r="I23" s="28" t="s">
        <v>40</v>
      </c>
    </row>
    <row r="24" spans="1:9" ht="14.25" customHeight="1">
      <c r="A24" s="22" t="s">
        <v>55</v>
      </c>
      <c r="B24" s="16" t="s">
        <v>30</v>
      </c>
      <c r="C24" s="16">
        <v>305</v>
      </c>
      <c r="D24" s="17">
        <v>302</v>
      </c>
      <c r="E24" s="17">
        <v>311</v>
      </c>
      <c r="F24" s="23">
        <v>302</v>
      </c>
      <c r="G24" s="27">
        <f t="shared" ref="G24:G31" si="1">100000/C24</f>
        <v>327.86885245901641</v>
      </c>
      <c r="H24" s="19">
        <f t="shared" ref="H24:H31" si="2">+G24*(F24-C24)</f>
        <v>-983.60655737704928</v>
      </c>
      <c r="I24" s="28" t="s">
        <v>21</v>
      </c>
    </row>
    <row r="25" spans="1:9" ht="14.25" customHeight="1">
      <c r="A25" s="22" t="s">
        <v>58</v>
      </c>
      <c r="B25" s="16" t="s">
        <v>30</v>
      </c>
      <c r="C25" s="17">
        <v>540</v>
      </c>
      <c r="D25" s="17">
        <v>535</v>
      </c>
      <c r="E25" s="17">
        <v>550</v>
      </c>
      <c r="F25" s="23">
        <v>535</v>
      </c>
      <c r="G25" s="27">
        <f t="shared" si="1"/>
        <v>185.18518518518519</v>
      </c>
      <c r="H25" s="19">
        <f t="shared" si="2"/>
        <v>-925.92592592592598</v>
      </c>
      <c r="I25" s="28" t="s">
        <v>21</v>
      </c>
    </row>
    <row r="26" spans="1:9" ht="14.25" customHeight="1">
      <c r="A26" s="22" t="s">
        <v>61</v>
      </c>
      <c r="B26" s="16" t="s">
        <v>30</v>
      </c>
      <c r="C26" s="17">
        <v>2975</v>
      </c>
      <c r="D26" s="17">
        <v>2945</v>
      </c>
      <c r="E26" s="17">
        <v>3040</v>
      </c>
      <c r="F26" s="23">
        <v>2945</v>
      </c>
      <c r="G26" s="27">
        <f t="shared" si="1"/>
        <v>33.613445378151262</v>
      </c>
      <c r="H26" s="19">
        <f t="shared" si="2"/>
        <v>-1008.4033613445379</v>
      </c>
      <c r="I26" s="28" t="s">
        <v>21</v>
      </c>
    </row>
    <row r="27" spans="1:9" ht="14.25" customHeight="1">
      <c r="A27" s="22" t="s">
        <v>62</v>
      </c>
      <c r="B27" s="16" t="s">
        <v>30</v>
      </c>
      <c r="C27" s="17">
        <v>1550</v>
      </c>
      <c r="D27" s="17">
        <v>1535</v>
      </c>
      <c r="E27" s="17">
        <v>1580</v>
      </c>
      <c r="F27" s="23">
        <v>1568</v>
      </c>
      <c r="G27" s="27">
        <f t="shared" si="1"/>
        <v>64.516129032258064</v>
      </c>
      <c r="H27" s="19">
        <f t="shared" si="2"/>
        <v>1161.2903225806451</v>
      </c>
      <c r="I27" s="28" t="s">
        <v>40</v>
      </c>
    </row>
    <row r="28" spans="1:9" ht="14.25" customHeight="1">
      <c r="A28" s="22" t="s">
        <v>63</v>
      </c>
      <c r="B28" s="16" t="s">
        <v>30</v>
      </c>
      <c r="C28" s="17">
        <v>261</v>
      </c>
      <c r="D28" s="17">
        <v>258.5</v>
      </c>
      <c r="E28" s="17">
        <v>266</v>
      </c>
      <c r="F28" s="23">
        <v>265.5</v>
      </c>
      <c r="G28" s="27">
        <f t="shared" si="1"/>
        <v>383.14176245210729</v>
      </c>
      <c r="H28" s="19">
        <f t="shared" si="2"/>
        <v>1724.1379310344828</v>
      </c>
      <c r="I28" s="28" t="s">
        <v>40</v>
      </c>
    </row>
    <row r="29" spans="1:9" ht="14.25" customHeight="1">
      <c r="A29" s="22" t="s">
        <v>64</v>
      </c>
      <c r="B29" s="16" t="s">
        <v>30</v>
      </c>
      <c r="C29" s="17">
        <v>103</v>
      </c>
      <c r="D29" s="17">
        <v>102</v>
      </c>
      <c r="E29" s="17">
        <v>106</v>
      </c>
      <c r="F29" s="23">
        <v>102</v>
      </c>
      <c r="G29" s="27">
        <f t="shared" si="1"/>
        <v>970.87378640776694</v>
      </c>
      <c r="H29" s="19">
        <f t="shared" si="2"/>
        <v>-970.87378640776694</v>
      </c>
      <c r="I29" s="28" t="s">
        <v>21</v>
      </c>
    </row>
    <row r="30" spans="1:9" ht="14.25" customHeight="1">
      <c r="A30" s="22" t="s">
        <v>65</v>
      </c>
      <c r="B30" s="16" t="s">
        <v>30</v>
      </c>
      <c r="C30" s="17">
        <v>435</v>
      </c>
      <c r="D30" s="17">
        <v>430</v>
      </c>
      <c r="E30" s="17">
        <v>445</v>
      </c>
      <c r="F30" s="23">
        <v>439.2</v>
      </c>
      <c r="G30" s="27">
        <f t="shared" si="1"/>
        <v>229.88505747126436</v>
      </c>
      <c r="H30" s="19">
        <f t="shared" si="2"/>
        <v>965.51724137930773</v>
      </c>
      <c r="I30" s="28" t="s">
        <v>40</v>
      </c>
    </row>
    <row r="31" spans="1:9" ht="14.25" customHeight="1">
      <c r="A31" s="22" t="s">
        <v>70</v>
      </c>
      <c r="B31" s="16" t="s">
        <v>30</v>
      </c>
      <c r="C31" s="17">
        <v>1990</v>
      </c>
      <c r="D31" s="17">
        <v>1970</v>
      </c>
      <c r="E31" s="17">
        <v>2040</v>
      </c>
      <c r="F31" s="23">
        <v>2034</v>
      </c>
      <c r="G31" s="27">
        <f t="shared" si="1"/>
        <v>50.251256281407038</v>
      </c>
      <c r="H31" s="19">
        <f t="shared" si="2"/>
        <v>2211.0552763819096</v>
      </c>
      <c r="I31" s="28" t="s">
        <v>40</v>
      </c>
    </row>
    <row r="32" spans="1:9">
      <c r="A32" s="22"/>
      <c r="B32" s="16"/>
      <c r="C32" s="17"/>
      <c r="D32" s="17"/>
      <c r="E32" s="17"/>
      <c r="F32" s="23"/>
      <c r="G32" s="27"/>
      <c r="H32" s="19"/>
      <c r="I32" s="28"/>
    </row>
    <row r="33" spans="1:9">
      <c r="A33" s="60" t="s">
        <v>10</v>
      </c>
      <c r="B33" s="60"/>
      <c r="C33" s="60"/>
      <c r="D33" s="60"/>
      <c r="E33" s="60"/>
      <c r="F33" s="60"/>
      <c r="G33" s="60"/>
      <c r="H33" s="24">
        <f>SUM(H23:H32)</f>
        <v>4203.6479931129434</v>
      </c>
      <c r="I33" s="29"/>
    </row>
    <row r="34" spans="1:9">
      <c r="A34" s="54" t="s">
        <v>22</v>
      </c>
      <c r="B34" s="54"/>
      <c r="C34" s="54"/>
      <c r="I34" s="7"/>
    </row>
    <row r="35" spans="1:9">
      <c r="A35" s="31"/>
      <c r="B35" s="31"/>
      <c r="C35" s="31"/>
      <c r="I35" s="7"/>
    </row>
    <row r="36" spans="1:9">
      <c r="A36" s="31"/>
      <c r="B36" s="31"/>
      <c r="C36" s="31"/>
      <c r="I36" s="7"/>
    </row>
    <row r="37" spans="1:9">
      <c r="I37" s="7"/>
    </row>
    <row r="38" spans="1:9">
      <c r="A38" s="56" t="s">
        <v>11</v>
      </c>
      <c r="B38" s="56"/>
      <c r="C38" s="56"/>
      <c r="D38" s="56"/>
      <c r="E38" s="56"/>
      <c r="F38" s="18"/>
      <c r="I38" s="7"/>
    </row>
    <row r="39" spans="1:9">
      <c r="A39" s="18" t="s">
        <v>1</v>
      </c>
      <c r="B39" s="18" t="s">
        <v>12</v>
      </c>
      <c r="C39" s="18" t="s">
        <v>13</v>
      </c>
      <c r="D39" s="18" t="s">
        <v>21</v>
      </c>
      <c r="E39" s="18" t="s">
        <v>24</v>
      </c>
      <c r="F39" s="18" t="s">
        <v>29</v>
      </c>
      <c r="I39" s="7"/>
    </row>
    <row r="40" spans="1:9">
      <c r="A40" s="25"/>
      <c r="B40" s="25"/>
      <c r="C40" s="26"/>
      <c r="D40" s="25"/>
      <c r="E40" s="25"/>
      <c r="F40" s="25"/>
      <c r="I40" s="7"/>
    </row>
    <row r="41" spans="1:9">
      <c r="A41" s="25"/>
      <c r="B41" s="25"/>
      <c r="C41" s="26"/>
      <c r="D41" s="25"/>
      <c r="E41" s="25"/>
      <c r="F41" s="25"/>
      <c r="I41" s="7"/>
    </row>
    <row r="42" spans="1:9">
      <c r="A42" s="25"/>
      <c r="B42" s="25"/>
      <c r="C42" s="26"/>
      <c r="D42" s="25"/>
      <c r="E42" s="25"/>
      <c r="F42" s="25"/>
      <c r="I42" s="7"/>
    </row>
    <row r="43" spans="1:9">
      <c r="A43" s="25"/>
      <c r="B43" s="25"/>
      <c r="C43" s="25"/>
      <c r="D43" s="25"/>
      <c r="E43" s="26"/>
      <c r="F43" s="25"/>
      <c r="I43" s="7"/>
    </row>
    <row r="44" spans="1:9">
      <c r="A44" s="3"/>
      <c r="D44" s="4"/>
      <c r="E44" s="4"/>
      <c r="I44" s="7"/>
    </row>
    <row r="45" spans="1:9">
      <c r="A45" s="3"/>
      <c r="D45" s="4"/>
      <c r="E45" s="4"/>
      <c r="I45" s="7"/>
    </row>
    <row r="46" spans="1:9">
      <c r="B46" s="8"/>
      <c r="C46" s="5"/>
      <c r="I46" s="7"/>
    </row>
    <row r="47" spans="1:9">
      <c r="A47" s="56" t="s">
        <v>14</v>
      </c>
      <c r="B47" s="56"/>
      <c r="C47" s="56"/>
      <c r="D47" s="56"/>
      <c r="E47" s="56"/>
      <c r="H47" s="36"/>
      <c r="I47" s="7"/>
    </row>
    <row r="48" spans="1:9">
      <c r="A48" s="18" t="s">
        <v>1</v>
      </c>
      <c r="B48" s="18" t="s">
        <v>15</v>
      </c>
      <c r="C48" s="18" t="s">
        <v>13</v>
      </c>
      <c r="D48" s="18" t="s">
        <v>21</v>
      </c>
      <c r="E48" s="18" t="s">
        <v>24</v>
      </c>
      <c r="H48" s="36"/>
      <c r="I48" s="14"/>
    </row>
    <row r="49" spans="1:9">
      <c r="A49" s="16"/>
      <c r="B49" s="16"/>
      <c r="C49" s="16"/>
      <c r="D49" s="16"/>
      <c r="E49" s="16"/>
      <c r="H49" s="36"/>
      <c r="I49" s="14"/>
    </row>
    <row r="50" spans="1:9">
      <c r="A50" s="22"/>
      <c r="B50" s="16"/>
      <c r="C50" s="17"/>
      <c r="D50" s="16"/>
      <c r="E50" s="16"/>
      <c r="H50" s="36"/>
      <c r="I50" s="14"/>
    </row>
    <row r="51" spans="1:9">
      <c r="A51" s="22"/>
      <c r="B51" s="16"/>
      <c r="C51" s="17"/>
      <c r="D51" s="16"/>
      <c r="E51" s="16"/>
      <c r="H51" s="36"/>
      <c r="I51" s="14"/>
    </row>
    <row r="52" spans="1:9">
      <c r="H52" s="36"/>
      <c r="I52" s="7"/>
    </row>
    <row r="53" spans="1:9">
      <c r="A53" s="56" t="s">
        <v>32</v>
      </c>
      <c r="B53" s="56"/>
      <c r="C53" s="56"/>
      <c r="D53" s="56"/>
      <c r="E53" s="56"/>
      <c r="H53" s="36"/>
      <c r="I53" s="7"/>
    </row>
    <row r="54" spans="1:9">
      <c r="A54" s="18" t="s">
        <v>1</v>
      </c>
      <c r="B54" s="18" t="s">
        <v>15</v>
      </c>
      <c r="C54" s="18" t="s">
        <v>3</v>
      </c>
      <c r="D54" s="18" t="s">
        <v>6</v>
      </c>
      <c r="E54" s="18" t="s">
        <v>16</v>
      </c>
      <c r="F54" s="9"/>
      <c r="I54" s="7"/>
    </row>
    <row r="55" spans="1:9">
      <c r="A55" s="25"/>
      <c r="B55" s="25"/>
      <c r="C55" s="26"/>
      <c r="D55" s="25"/>
      <c r="E55" s="23" t="e">
        <f>(50000/C55)*(D55-C55)</f>
        <v>#DIV/0!</v>
      </c>
      <c r="H55" s="36"/>
      <c r="I55" s="7"/>
    </row>
    <row r="56" spans="1:9">
      <c r="A56" s="25"/>
      <c r="B56" s="25"/>
      <c r="C56" s="26"/>
      <c r="D56" s="25"/>
      <c r="E56" s="23"/>
      <c r="H56" s="36"/>
      <c r="I56" s="7"/>
    </row>
    <row r="57" spans="1:9">
      <c r="A57" s="25"/>
      <c r="B57" s="25"/>
      <c r="C57" s="26"/>
      <c r="D57" s="16"/>
      <c r="E57" s="23"/>
      <c r="H57" s="36"/>
      <c r="I57" s="7"/>
    </row>
    <row r="58" spans="1:9">
      <c r="A58" s="25"/>
      <c r="B58" s="25"/>
      <c r="C58" s="26"/>
      <c r="D58" s="16"/>
      <c r="E58" s="23"/>
      <c r="H58" s="36"/>
      <c r="I58" s="7"/>
    </row>
    <row r="59" spans="1:9">
      <c r="A59" s="25"/>
      <c r="B59" s="25"/>
      <c r="C59" s="26"/>
      <c r="D59" s="16"/>
      <c r="E59" s="23"/>
      <c r="H59" s="36"/>
      <c r="I59" s="7"/>
    </row>
    <row r="60" spans="1:9">
      <c r="A60" s="22"/>
      <c r="B60" s="16"/>
      <c r="C60" s="17"/>
      <c r="D60" s="16"/>
      <c r="E60" s="23"/>
      <c r="H60" s="36"/>
      <c r="I60" s="7"/>
    </row>
    <row r="61" spans="1:9">
      <c r="A61" s="60" t="s">
        <v>10</v>
      </c>
      <c r="B61" s="60"/>
      <c r="C61" s="60"/>
      <c r="D61" s="60"/>
      <c r="E61" s="24" t="e">
        <f>SUM(E55:E60)</f>
        <v>#DIV/0!</v>
      </c>
      <c r="H61" s="36"/>
      <c r="I61" s="7"/>
    </row>
    <row r="62" spans="1:9">
      <c r="A62" s="55" t="s">
        <v>23</v>
      </c>
      <c r="B62" s="54"/>
      <c r="C62" s="54"/>
      <c r="H62" s="36"/>
      <c r="I62" s="7"/>
    </row>
    <row r="63" spans="1:9">
      <c r="A63" s="31"/>
      <c r="B63" s="31"/>
      <c r="C63" s="31"/>
      <c r="H63" s="36"/>
      <c r="I63" s="7"/>
    </row>
    <row r="64" spans="1:9">
      <c r="A64" s="31"/>
      <c r="B64" s="31"/>
      <c r="C64" s="31"/>
      <c r="H64" s="36"/>
      <c r="I64" s="7"/>
    </row>
    <row r="65" spans="1:9">
      <c r="H65" s="36"/>
      <c r="I65" s="7"/>
    </row>
    <row r="66" spans="1:9">
      <c r="A66" s="56" t="s">
        <v>27</v>
      </c>
      <c r="B66" s="56"/>
      <c r="C66" s="56"/>
      <c r="D66" s="56"/>
      <c r="E66" s="56"/>
      <c r="H66" s="36"/>
      <c r="I66" s="7"/>
    </row>
    <row r="67" spans="1:9">
      <c r="A67" s="18" t="s">
        <v>1</v>
      </c>
      <c r="B67" s="18" t="s">
        <v>17</v>
      </c>
      <c r="C67" s="18" t="s">
        <v>3</v>
      </c>
      <c r="D67" s="18" t="s">
        <v>6</v>
      </c>
      <c r="E67" s="18" t="s">
        <v>18</v>
      </c>
      <c r="H67" s="37"/>
      <c r="I67" s="7"/>
    </row>
    <row r="68" spans="1:9">
      <c r="A68" s="20"/>
      <c r="B68" s="20"/>
      <c r="C68" s="20"/>
      <c r="D68" s="21"/>
      <c r="E68" s="20">
        <f>75*(D68-C68)</f>
        <v>0</v>
      </c>
      <c r="I68" s="7"/>
    </row>
    <row r="69" spans="1:9">
      <c r="A69" s="20"/>
      <c r="B69" s="20"/>
      <c r="C69" s="21"/>
      <c r="D69" s="21"/>
      <c r="E69" s="20"/>
      <c r="H69" s="36"/>
      <c r="I69" s="7"/>
    </row>
    <row r="70" spans="1:9">
      <c r="A70" s="20"/>
      <c r="B70" s="20"/>
      <c r="C70" s="21"/>
      <c r="D70" s="21"/>
      <c r="E70" s="20"/>
      <c r="H70" s="36"/>
      <c r="I70" s="7"/>
    </row>
    <row r="71" spans="1:9">
      <c r="A71" s="20"/>
      <c r="B71" s="20"/>
      <c r="C71" s="21"/>
      <c r="D71" s="21"/>
      <c r="E71" s="20"/>
      <c r="H71" s="36"/>
      <c r="I71" s="7"/>
    </row>
    <row r="72" spans="1:9">
      <c r="A72" s="29" t="s">
        <v>10</v>
      </c>
      <c r="B72" s="29"/>
      <c r="C72" s="29"/>
      <c r="D72" s="29"/>
      <c r="E72" s="29">
        <f>SUM(E68:E71)</f>
        <v>0</v>
      </c>
      <c r="G72" s="8"/>
      <c r="H72" s="36"/>
      <c r="I72" s="7"/>
    </row>
    <row r="73" spans="1:9">
      <c r="A73" s="10"/>
      <c r="B73" s="11"/>
      <c r="C73" s="11"/>
      <c r="D73" s="11"/>
      <c r="E73" s="11"/>
      <c r="G73" s="8"/>
      <c r="I73" s="7"/>
    </row>
    <row r="74" spans="1:9">
      <c r="A74" s="56" t="s">
        <v>39</v>
      </c>
      <c r="B74" s="56"/>
      <c r="C74" s="56"/>
      <c r="D74" s="56"/>
      <c r="E74" s="56"/>
      <c r="F74" s="56"/>
      <c r="G74" s="12"/>
      <c r="H74" s="36"/>
      <c r="I74" s="7"/>
    </row>
    <row r="75" spans="1:9">
      <c r="A75" s="18" t="s">
        <v>19</v>
      </c>
      <c r="B75" s="18" t="s">
        <v>1</v>
      </c>
      <c r="C75" s="18" t="s">
        <v>2</v>
      </c>
      <c r="D75" s="18" t="s">
        <v>3</v>
      </c>
      <c r="E75" s="18" t="s">
        <v>5</v>
      </c>
      <c r="F75" s="18" t="s">
        <v>4</v>
      </c>
      <c r="G75" s="9"/>
      <c r="H75" s="37"/>
      <c r="I75" s="7"/>
    </row>
    <row r="76" spans="1:9">
      <c r="A76" s="16" t="s">
        <v>37</v>
      </c>
      <c r="B76" s="41" t="s">
        <v>73</v>
      </c>
      <c r="C76" s="41" t="s">
        <v>38</v>
      </c>
      <c r="D76" s="40">
        <v>1486</v>
      </c>
      <c r="E76" s="32">
        <v>1466</v>
      </c>
      <c r="F76" s="49">
        <v>1530</v>
      </c>
      <c r="G76" s="6"/>
      <c r="H76" s="36"/>
      <c r="I76" s="15"/>
    </row>
    <row r="77" spans="1:9">
      <c r="A77" s="16" t="s">
        <v>37</v>
      </c>
      <c r="B77" s="41" t="s">
        <v>74</v>
      </c>
      <c r="C77" s="41" t="s">
        <v>30</v>
      </c>
      <c r="D77" s="40">
        <v>757</v>
      </c>
      <c r="E77" s="32">
        <v>727</v>
      </c>
      <c r="F77" s="49">
        <v>796</v>
      </c>
      <c r="G77" s="6"/>
      <c r="H77" s="36"/>
      <c r="I77" s="15"/>
    </row>
    <row r="78" spans="1:9">
      <c r="A78" s="16" t="s">
        <v>37</v>
      </c>
      <c r="B78" s="41" t="s">
        <v>75</v>
      </c>
      <c r="C78" s="41" t="s">
        <v>30</v>
      </c>
      <c r="D78" s="40">
        <v>684</v>
      </c>
      <c r="E78" s="32">
        <v>646</v>
      </c>
      <c r="F78" s="49">
        <v>740</v>
      </c>
      <c r="G78" s="6"/>
      <c r="H78" s="36"/>
      <c r="I78" s="15"/>
    </row>
    <row r="79" spans="1:9">
      <c r="A79" s="16" t="s">
        <v>41</v>
      </c>
      <c r="B79" s="41" t="s">
        <v>71</v>
      </c>
      <c r="C79" s="41" t="s">
        <v>42</v>
      </c>
      <c r="D79" s="40">
        <v>18</v>
      </c>
      <c r="E79" s="32">
        <v>24</v>
      </c>
      <c r="F79" s="49">
        <v>6</v>
      </c>
      <c r="G79" s="6"/>
      <c r="H79" s="36"/>
      <c r="I79" s="15"/>
    </row>
    <row r="80" spans="1:9">
      <c r="A80" s="16" t="s">
        <v>41</v>
      </c>
      <c r="B80" s="41" t="s">
        <v>72</v>
      </c>
      <c r="C80" s="41" t="s">
        <v>38</v>
      </c>
      <c r="D80" s="40">
        <v>82</v>
      </c>
      <c r="E80" s="32">
        <v>62</v>
      </c>
      <c r="F80" s="49">
        <v>125</v>
      </c>
      <c r="G80" s="6"/>
      <c r="H80" s="36"/>
      <c r="I80" s="15"/>
    </row>
    <row r="81" spans="1:9">
      <c r="A81" s="44"/>
      <c r="C81" s="45"/>
      <c r="D81" s="46"/>
      <c r="E81" s="47"/>
      <c r="F81" s="48"/>
      <c r="G81" s="6"/>
      <c r="H81" s="36"/>
      <c r="I81" s="15"/>
    </row>
    <row r="82" spans="1:9">
      <c r="A82" s="44"/>
      <c r="C82" s="45"/>
      <c r="D82" s="46"/>
      <c r="E82" s="47"/>
      <c r="F82" s="48"/>
      <c r="G82" s="6"/>
      <c r="H82" s="36"/>
      <c r="I82" s="15"/>
    </row>
    <row r="83" spans="1:9">
      <c r="A83" s="13"/>
      <c r="C83" s="6"/>
      <c r="D83" s="3"/>
      <c r="E83" s="3"/>
      <c r="F83" s="3"/>
      <c r="G83" s="3"/>
      <c r="H83" s="36"/>
      <c r="I83" s="15"/>
    </row>
    <row r="84" spans="1:9" ht="15" customHeight="1">
      <c r="A84" s="56" t="s">
        <v>33</v>
      </c>
      <c r="B84" s="56"/>
      <c r="C84" s="56"/>
      <c r="D84" s="56"/>
      <c r="E84" s="56"/>
      <c r="F84" s="56"/>
      <c r="G84" s="56"/>
      <c r="H84" s="12"/>
      <c r="I84" s="15"/>
    </row>
    <row r="85" spans="1:9">
      <c r="A85" s="43" t="s">
        <v>35</v>
      </c>
      <c r="B85" s="43" t="s">
        <v>1</v>
      </c>
      <c r="C85" s="43" t="s">
        <v>2</v>
      </c>
      <c r="D85" s="18" t="s">
        <v>3</v>
      </c>
      <c r="E85" s="18" t="s">
        <v>20</v>
      </c>
      <c r="F85" s="18" t="s">
        <v>25</v>
      </c>
      <c r="G85" s="30" t="s">
        <v>9</v>
      </c>
      <c r="H85" s="38"/>
      <c r="I85" s="15"/>
    </row>
    <row r="86" spans="1:9">
      <c r="A86" s="16" t="s">
        <v>37</v>
      </c>
      <c r="B86" s="41" t="s">
        <v>43</v>
      </c>
      <c r="C86" s="41" t="s">
        <v>30</v>
      </c>
      <c r="D86" s="40">
        <v>2630</v>
      </c>
      <c r="E86" s="32">
        <v>2708</v>
      </c>
      <c r="F86" s="19">
        <f>(50000/D86)*(E86-D86)</f>
        <v>1482.8897338403042</v>
      </c>
      <c r="G86" s="17" t="s">
        <v>40</v>
      </c>
    </row>
    <row r="87" spans="1:9">
      <c r="A87" s="16" t="s">
        <v>37</v>
      </c>
      <c r="B87" s="41" t="s">
        <v>48</v>
      </c>
      <c r="C87" s="41" t="s">
        <v>30</v>
      </c>
      <c r="D87" s="40">
        <v>166.7</v>
      </c>
      <c r="E87" s="32">
        <v>171.5</v>
      </c>
      <c r="F87" s="19">
        <f t="shared" ref="F87:F88" si="3">(50000/D87)*(E87-D87)</f>
        <v>1439.7120575884858</v>
      </c>
      <c r="G87" s="17" t="s">
        <v>40</v>
      </c>
    </row>
    <row r="88" spans="1:9">
      <c r="A88" s="16" t="s">
        <v>37</v>
      </c>
      <c r="B88" s="41" t="s">
        <v>75</v>
      </c>
      <c r="C88" s="41" t="s">
        <v>30</v>
      </c>
      <c r="D88" s="40">
        <v>684</v>
      </c>
      <c r="E88" s="32">
        <v>706</v>
      </c>
      <c r="F88" s="19">
        <f t="shared" si="3"/>
        <v>1608.187134502924</v>
      </c>
      <c r="G88" s="17" t="s">
        <v>40</v>
      </c>
    </row>
    <row r="89" spans="1:9">
      <c r="A89" s="16" t="s">
        <v>41</v>
      </c>
      <c r="B89" s="41" t="s">
        <v>53</v>
      </c>
      <c r="C89" s="41" t="s">
        <v>30</v>
      </c>
      <c r="D89" s="40">
        <v>72</v>
      </c>
      <c r="E89" s="32">
        <v>94</v>
      </c>
      <c r="F89" s="19">
        <f>(150)*(E89-D89)</f>
        <v>3300</v>
      </c>
      <c r="G89" s="17" t="s">
        <v>40</v>
      </c>
    </row>
    <row r="90" spans="1:9">
      <c r="A90" s="16"/>
      <c r="B90" s="41"/>
      <c r="C90" s="41"/>
      <c r="D90" s="40"/>
      <c r="E90" s="32"/>
      <c r="F90" s="19"/>
      <c r="G90" s="17"/>
      <c r="I90" s="15"/>
    </row>
    <row r="91" spans="1:9">
      <c r="A91" s="57" t="s">
        <v>10</v>
      </c>
      <c r="B91" s="58"/>
      <c r="C91" s="58"/>
      <c r="D91" s="58"/>
      <c r="E91" s="59"/>
      <c r="F91" s="39">
        <f>SUM(F86:F90)</f>
        <v>7830.7889259317144</v>
      </c>
      <c r="I91" s="15"/>
    </row>
    <row r="92" spans="1:9">
      <c r="A92" s="55" t="s">
        <v>34</v>
      </c>
      <c r="B92" s="54"/>
      <c r="C92" s="54"/>
      <c r="F92" s="14"/>
      <c r="I92" s="15"/>
    </row>
    <row r="93" spans="1:9" ht="10.8" customHeight="1">
      <c r="F93" s="14"/>
      <c r="I93" s="15"/>
    </row>
    <row r="94" spans="1:9">
      <c r="F94" s="14"/>
      <c r="I94" s="15"/>
    </row>
    <row r="95" spans="1:9">
      <c r="I95" s="15"/>
    </row>
    <row r="96" spans="1:9">
      <c r="I96" s="15"/>
    </row>
    <row r="97" spans="1:9">
      <c r="I97" s="15"/>
    </row>
    <row r="98" spans="1:9" ht="14.4" customHeight="1">
      <c r="A98" s="51" t="s">
        <v>28</v>
      </c>
      <c r="B98" s="52"/>
      <c r="C98" s="52"/>
      <c r="D98" s="52"/>
      <c r="E98" s="52"/>
      <c r="F98" s="52"/>
      <c r="G98" s="53"/>
      <c r="I98" s="15"/>
    </row>
    <row r="99" spans="1:9" ht="14.4" customHeight="1">
      <c r="A99" s="43" t="s">
        <v>19</v>
      </c>
      <c r="B99" s="43" t="s">
        <v>1</v>
      </c>
      <c r="C99" s="43" t="s">
        <v>2</v>
      </c>
      <c r="D99" s="18" t="s">
        <v>3</v>
      </c>
      <c r="E99" s="30" t="s">
        <v>5</v>
      </c>
      <c r="F99" s="30" t="s">
        <v>4</v>
      </c>
      <c r="G99" s="30" t="s">
        <v>29</v>
      </c>
    </row>
    <row r="100" spans="1:9">
      <c r="A100" s="16" t="s">
        <v>37</v>
      </c>
      <c r="B100" s="41" t="s">
        <v>45</v>
      </c>
      <c r="C100" s="41" t="s">
        <v>30</v>
      </c>
      <c r="D100" s="40">
        <v>860</v>
      </c>
      <c r="E100" s="32">
        <v>828</v>
      </c>
      <c r="F100" s="49">
        <v>910</v>
      </c>
    </row>
    <row r="101" spans="1:9">
      <c r="A101" s="16" t="s">
        <v>37</v>
      </c>
      <c r="B101" s="41" t="s">
        <v>46</v>
      </c>
      <c r="C101" s="41" t="s">
        <v>30</v>
      </c>
      <c r="D101" s="40">
        <v>1095</v>
      </c>
      <c r="E101" s="32">
        <v>1063</v>
      </c>
      <c r="F101" s="49">
        <v>1150</v>
      </c>
    </row>
    <row r="102" spans="1:9">
      <c r="A102" s="16" t="s">
        <v>37</v>
      </c>
      <c r="B102" s="41" t="s">
        <v>47</v>
      </c>
      <c r="C102" s="41" t="s">
        <v>30</v>
      </c>
      <c r="D102" s="40">
        <v>6080</v>
      </c>
      <c r="E102" s="32">
        <v>5879</v>
      </c>
      <c r="F102" s="49">
        <v>6380</v>
      </c>
    </row>
    <row r="103" spans="1:9">
      <c r="A103" s="16" t="s">
        <v>37</v>
      </c>
      <c r="B103" s="41" t="s">
        <v>49</v>
      </c>
      <c r="C103" s="41" t="s">
        <v>30</v>
      </c>
      <c r="D103" s="40">
        <v>485.5</v>
      </c>
      <c r="E103" s="32">
        <v>464</v>
      </c>
      <c r="F103" s="49">
        <v>515</v>
      </c>
    </row>
    <row r="104" spans="1:9">
      <c r="A104" s="16" t="s">
        <v>37</v>
      </c>
      <c r="B104" s="41" t="s">
        <v>50</v>
      </c>
      <c r="C104" s="41" t="s">
        <v>30</v>
      </c>
      <c r="D104" s="40">
        <v>672.5</v>
      </c>
      <c r="E104" s="32">
        <v>652</v>
      </c>
      <c r="F104" s="49">
        <v>700</v>
      </c>
    </row>
    <row r="105" spans="1:9">
      <c r="A105" s="16" t="s">
        <v>37</v>
      </c>
      <c r="B105" s="41" t="s">
        <v>51</v>
      </c>
      <c r="C105" s="41" t="s">
        <v>30</v>
      </c>
      <c r="D105" s="40">
        <v>193</v>
      </c>
      <c r="E105" s="32">
        <v>186</v>
      </c>
      <c r="F105" s="49">
        <v>202</v>
      </c>
      <c r="G105" s="7">
        <v>193.1</v>
      </c>
    </row>
    <row r="106" spans="1:9">
      <c r="A106" s="16" t="s">
        <v>37</v>
      </c>
      <c r="B106" s="41" t="s">
        <v>52</v>
      </c>
      <c r="C106" s="41" t="s">
        <v>30</v>
      </c>
      <c r="D106" s="40">
        <v>5820</v>
      </c>
      <c r="E106" s="32">
        <v>5790</v>
      </c>
      <c r="F106" s="49">
        <v>5980</v>
      </c>
      <c r="G106" s="7">
        <v>5826</v>
      </c>
    </row>
    <row r="107" spans="1:9">
      <c r="A107" s="16" t="s">
        <v>37</v>
      </c>
      <c r="B107" s="41" t="s">
        <v>73</v>
      </c>
      <c r="C107" s="41" t="s">
        <v>38</v>
      </c>
      <c r="D107" s="40">
        <v>1486</v>
      </c>
      <c r="E107" s="32">
        <v>1466</v>
      </c>
      <c r="F107" s="49">
        <v>1530</v>
      </c>
    </row>
    <row r="108" spans="1:9">
      <c r="A108" s="16" t="s">
        <v>37</v>
      </c>
      <c r="B108" s="41" t="s">
        <v>74</v>
      </c>
      <c r="C108" s="41" t="s">
        <v>30</v>
      </c>
      <c r="D108" s="40">
        <v>757</v>
      </c>
      <c r="E108" s="32">
        <v>727</v>
      </c>
      <c r="F108" s="49">
        <v>796</v>
      </c>
    </row>
    <row r="109" spans="1:9">
      <c r="A109" s="16" t="s">
        <v>41</v>
      </c>
      <c r="B109" s="41" t="s">
        <v>44</v>
      </c>
      <c r="C109" s="41" t="s">
        <v>42</v>
      </c>
      <c r="D109" s="40">
        <v>9.4</v>
      </c>
      <c r="E109" s="32">
        <v>14</v>
      </c>
      <c r="F109" s="49">
        <v>3</v>
      </c>
    </row>
    <row r="110" spans="1:9">
      <c r="A110" s="16" t="s">
        <v>41</v>
      </c>
      <c r="B110" s="41" t="s">
        <v>71</v>
      </c>
      <c r="C110" s="41" t="s">
        <v>42</v>
      </c>
      <c r="D110" s="40">
        <v>18</v>
      </c>
      <c r="E110" s="32">
        <v>24</v>
      </c>
      <c r="F110" s="49">
        <v>6</v>
      </c>
    </row>
    <row r="111" spans="1:9">
      <c r="A111" s="16" t="s">
        <v>41</v>
      </c>
      <c r="B111" s="41" t="s">
        <v>72</v>
      </c>
      <c r="C111" s="41" t="s">
        <v>38</v>
      </c>
      <c r="D111" s="40">
        <v>82</v>
      </c>
      <c r="E111" s="32">
        <v>62</v>
      </c>
      <c r="F111" s="49">
        <v>125</v>
      </c>
    </row>
  </sheetData>
  <mergeCells count="17">
    <mergeCell ref="A17:G17"/>
    <mergeCell ref="A61:D61"/>
    <mergeCell ref="A66:E66"/>
    <mergeCell ref="A2:I2"/>
    <mergeCell ref="A21:I21"/>
    <mergeCell ref="A33:G33"/>
    <mergeCell ref="A3:I3"/>
    <mergeCell ref="A98:G98"/>
    <mergeCell ref="A34:C34"/>
    <mergeCell ref="A62:C62"/>
    <mergeCell ref="A84:G84"/>
    <mergeCell ref="A92:C92"/>
    <mergeCell ref="A74:F74"/>
    <mergeCell ref="A53:E53"/>
    <mergeCell ref="A47:E47"/>
    <mergeCell ref="A38:E38"/>
    <mergeCell ref="A91:E91"/>
  </mergeCells>
  <phoneticPr fontId="0" type="noConversion"/>
  <conditionalFormatting sqref="F91 H33 E61">
    <cfRule type="cellIs" dxfId="0" priority="4" stopIfTrue="1" operator="lessThanOrEqual">
      <formula>0</formula>
    </cfRule>
  </conditionalFormatting>
  <pageMargins left="0.75" right="0.75" top="1" bottom="1" header="0.5" footer="0.5"/>
  <pageSetup paperSize="9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Acer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Valued Acer Customer</dc:creator>
  <cp:lastModifiedBy>Virendra</cp:lastModifiedBy>
  <dcterms:created xsi:type="dcterms:W3CDTF">2011-10-03T11:31:59Z</dcterms:created>
  <dcterms:modified xsi:type="dcterms:W3CDTF">2024-08-22T10:05:19Z</dcterms:modified>
</cp:coreProperties>
</file>