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G28"/>
  <c r="H28" s="1"/>
  <c r="F55"/>
  <c r="F53" l="1"/>
  <c r="F54"/>
  <c r="H11"/>
  <c r="H10"/>
  <c r="G27"/>
  <c r="H27" s="1"/>
  <c r="F52"/>
  <c r="F51"/>
  <c r="G26"/>
  <c r="H26" s="1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57" l="1"/>
  <c r="H30" l="1"/>
</calcChain>
</file>

<file path=xl/sharedStrings.xml><?xml version="1.0" encoding="utf-8"?>
<sst xmlns="http://schemas.openxmlformats.org/spreadsheetml/2006/main" count="172" uniqueCount="62">
  <si>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</si>
  <si>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</si>
  <si>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</si>
  <si>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</si>
  <si>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</si>
  <si>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</si>
  <si>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</si>
  <si>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</si>
  <si>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</si>
  <si>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</si>
  <si>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</si>
  <si>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</si>
  <si>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</si>
  <si>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</si>
  <si>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</si>
  <si>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</si>
  <si>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</si>
  <si>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</si>
  <si>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</si>
  <si>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</si>
  <si>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</si>
  <si>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</si>
  <si>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</si>
  <si>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</si>
  <si>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</si>
  <si>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</si>
  <si>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</si>
  <si>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</si>
  <si>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</si>
  <si>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</si>
  <si>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POLYCAB</t>
  </si>
  <si>
    <t>OFSS</t>
  </si>
  <si>
    <t>HCLTECH</t>
  </si>
  <si>
    <t>NMDC</t>
  </si>
  <si>
    <t>HINDALCO</t>
  </si>
  <si>
    <t>TORNTPOWER</t>
  </si>
  <si>
    <t>OPTION STRATEY</t>
  </si>
  <si>
    <t>EXIT</t>
  </si>
  <si>
    <t xml:space="preserve">GODREJPROP </t>
  </si>
  <si>
    <t>FIVESTAR</t>
  </si>
  <si>
    <t>MOTILALOFS</t>
  </si>
  <si>
    <t>INFY 1980 CALL</t>
  </si>
  <si>
    <t>BPCL 345 CALL</t>
  </si>
  <si>
    <t>FSL</t>
  </si>
  <si>
    <t>PRAJIND</t>
  </si>
  <si>
    <t>BAJFINANCE 7200 PUT</t>
  </si>
  <si>
    <t>NIFTY 25050 CALL</t>
  </si>
  <si>
    <t>MAZDOCK</t>
  </si>
  <si>
    <t>ISEC</t>
  </si>
  <si>
    <t>HDFCAMC 4550 CALL</t>
  </si>
  <si>
    <t>PPLPHARMA</t>
  </si>
  <si>
    <t>GODREJAGRO</t>
  </si>
  <si>
    <t>BAJAJFINSERV 1860 PUT</t>
  </si>
  <si>
    <t>FINNIFTY 23900 CALL - EXPIRY TRADE</t>
  </si>
  <si>
    <t>TRITURBINE</t>
  </si>
  <si>
    <t>SUMICHEM</t>
  </si>
  <si>
    <t>VIJAYA</t>
  </si>
  <si>
    <t>JUBLPHARMA</t>
  </si>
  <si>
    <t>MANYAVAR</t>
  </si>
  <si>
    <t>CESC</t>
  </si>
  <si>
    <t>HAL BULL PUT SPREAD; SIMUTLANEOUSLY SELL 4600 PUT AT 105 N BUY 4500 PUT AT 56</t>
  </si>
  <si>
    <t>JINDALSTEEL 970 LONG PUT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</si>
</sst>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64" zoomScaleNormal="100" workbookViewId="0">
      <selection activeCell="I78" sqref="I7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15" t="s">
        <v>26</v>
      </c>
      <c r="C5" s="16">
        <v>40</v>
      </c>
      <c r="D5" s="16">
        <v>36</v>
      </c>
      <c r="E5" s="16">
        <v>48</v>
      </c>
      <c r="F5" s="16">
        <v>36</v>
      </c>
      <c r="G5" s="22">
        <v>400</v>
      </c>
      <c r="H5" s="18">
        <f t="shared" ref="H5:H11" si="0">+G5*(F5-C5)</f>
        <v>-1600</v>
      </c>
      <c r="I5" s="23" t="s">
        <v>13</v>
      </c>
    </row>
    <row r="6" spans="1:9">
      <c r="A6" s="19" t="s">
        <v>42</v>
      </c>
      <c r="B6" s="15" t="s">
        <v>26</v>
      </c>
      <c r="C6" s="16">
        <v>10</v>
      </c>
      <c r="D6" s="16">
        <v>9</v>
      </c>
      <c r="E6" s="16">
        <v>12.5</v>
      </c>
      <c r="F6" s="16">
        <v>11.25</v>
      </c>
      <c r="G6" s="22">
        <v>1800</v>
      </c>
      <c r="H6" s="18">
        <f t="shared" si="0"/>
        <v>2250</v>
      </c>
      <c r="I6" s="23" t="s">
        <v>28</v>
      </c>
    </row>
    <row r="7" spans="1:9">
      <c r="A7" s="19" t="s">
        <v>45</v>
      </c>
      <c r="B7" s="15" t="s">
        <v>19</v>
      </c>
      <c r="C7" s="16">
        <v>150</v>
      </c>
      <c r="D7" s="16">
        <v>140</v>
      </c>
      <c r="E7" s="16">
        <v>170</v>
      </c>
      <c r="F7" s="16">
        <v>170</v>
      </c>
      <c r="G7" s="22">
        <v>125</v>
      </c>
      <c r="H7" s="18">
        <f t="shared" si="0"/>
        <v>2500</v>
      </c>
      <c r="I7" s="23" t="s">
        <v>28</v>
      </c>
    </row>
    <row r="8" spans="1:9">
      <c r="A8" s="19" t="s">
        <v>46</v>
      </c>
      <c r="B8" s="15" t="s">
        <v>19</v>
      </c>
      <c r="C8" s="16">
        <v>110</v>
      </c>
      <c r="D8" s="16">
        <v>80</v>
      </c>
      <c r="E8" s="16">
        <v>160</v>
      </c>
      <c r="F8" s="16">
        <v>130</v>
      </c>
      <c r="G8" s="22">
        <v>25</v>
      </c>
      <c r="H8" s="18">
        <f t="shared" si="0"/>
        <v>500</v>
      </c>
      <c r="I8" s="23" t="s">
        <v>28</v>
      </c>
    </row>
    <row r="9" spans="1:9">
      <c r="A9" s="19" t="s">
        <v>49</v>
      </c>
      <c r="B9" s="15" t="s">
        <v>19</v>
      </c>
      <c r="C9" s="16">
        <v>115</v>
      </c>
      <c r="D9" s="16">
        <v>105</v>
      </c>
      <c r="E9" s="16">
        <v>135</v>
      </c>
      <c r="F9" s="16">
        <v>117</v>
      </c>
      <c r="G9" s="22">
        <v>150</v>
      </c>
      <c r="H9" s="18">
        <f t="shared" si="0"/>
        <v>300</v>
      </c>
      <c r="I9" s="23" t="s">
        <v>18</v>
      </c>
    </row>
    <row r="10" spans="1:9">
      <c r="A10" s="19" t="s">
        <v>52</v>
      </c>
      <c r="B10" s="15" t="s">
        <v>19</v>
      </c>
      <c r="C10" s="16">
        <v>35</v>
      </c>
      <c r="D10" s="16">
        <v>32</v>
      </c>
      <c r="E10" s="16">
        <v>43</v>
      </c>
      <c r="F10" s="16">
        <v>40</v>
      </c>
      <c r="G10" s="22">
        <v>500</v>
      </c>
      <c r="H10" s="18">
        <f t="shared" si="0"/>
        <v>2500</v>
      </c>
      <c r="I10" s="23" t="s">
        <v>28</v>
      </c>
    </row>
    <row r="11" spans="1:9">
      <c r="A11" s="19" t="s">
        <v>53</v>
      </c>
      <c r="B11" s="15" t="s">
        <v>19</v>
      </c>
      <c r="C11" s="16">
        <v>18</v>
      </c>
      <c r="D11" s="16">
        <v>0.05</v>
      </c>
      <c r="E11" s="16">
        <v>60</v>
      </c>
      <c r="F11" s="16">
        <v>7</v>
      </c>
      <c r="G11" s="22">
        <v>25</v>
      </c>
      <c r="H11" s="18">
        <f t="shared" si="0"/>
        <v>-275</v>
      </c>
      <c r="I11" s="23" t="s">
        <v>37</v>
      </c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6175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40</v>
      </c>
      <c r="B21" s="15" t="s">
        <v>26</v>
      </c>
      <c r="C21" s="16">
        <v>853</v>
      </c>
      <c r="D21" s="16">
        <v>845</v>
      </c>
      <c r="E21" s="16">
        <v>870</v>
      </c>
      <c r="F21" s="16">
        <v>866.5</v>
      </c>
      <c r="G21" s="22">
        <f>100000/C21</f>
        <v>117.23329425556858</v>
      </c>
      <c r="H21" s="18">
        <f t="shared" ref="H21:H28" si="1">+G21*(F21-C21)</f>
        <v>1582.6494724501758</v>
      </c>
      <c r="I21" s="23" t="s">
        <v>28</v>
      </c>
    </row>
    <row r="22" spans="1:9" ht="14.25" customHeight="1">
      <c r="A22" s="19" t="s">
        <v>43</v>
      </c>
      <c r="B22" s="15" t="s">
        <v>19</v>
      </c>
      <c r="C22" s="15">
        <v>330</v>
      </c>
      <c r="D22" s="16">
        <v>327</v>
      </c>
      <c r="E22" s="16">
        <v>336</v>
      </c>
      <c r="F22" s="20">
        <v>330</v>
      </c>
      <c r="G22" s="22">
        <f t="shared" ref="G22:G28" si="2">100000/C22</f>
        <v>303.030303030303</v>
      </c>
      <c r="H22" s="18">
        <f t="shared" si="1"/>
        <v>0</v>
      </c>
      <c r="I22" s="23" t="s">
        <v>18</v>
      </c>
    </row>
    <row r="23" spans="1:9" ht="14.25" customHeight="1">
      <c r="A23" s="19" t="s">
        <v>44</v>
      </c>
      <c r="B23" s="15" t="s">
        <v>19</v>
      </c>
      <c r="C23" s="16">
        <v>786</v>
      </c>
      <c r="D23" s="16">
        <v>779</v>
      </c>
      <c r="E23" s="16">
        <v>800</v>
      </c>
      <c r="F23" s="20">
        <v>794</v>
      </c>
      <c r="G23" s="22">
        <f t="shared" si="2"/>
        <v>127.2264631043257</v>
      </c>
      <c r="H23" s="18">
        <f t="shared" si="1"/>
        <v>1017.8117048346056</v>
      </c>
      <c r="I23" s="23" t="s">
        <v>28</v>
      </c>
    </row>
    <row r="24" spans="1:9" ht="14.25" customHeight="1">
      <c r="A24" s="19" t="s">
        <v>47</v>
      </c>
      <c r="B24" s="15" t="s">
        <v>19</v>
      </c>
      <c r="C24" s="16">
        <v>4444</v>
      </c>
      <c r="D24" s="16">
        <v>4400</v>
      </c>
      <c r="E24" s="16">
        <v>4530</v>
      </c>
      <c r="F24" s="20">
        <v>4488</v>
      </c>
      <c r="G24" s="22">
        <f t="shared" si="2"/>
        <v>22.502250225022504</v>
      </c>
      <c r="H24" s="18">
        <f t="shared" si="1"/>
        <v>990.09900990099015</v>
      </c>
      <c r="I24" s="23" t="s">
        <v>28</v>
      </c>
    </row>
    <row r="25" spans="1:9" ht="14.25" customHeight="1">
      <c r="A25" s="19" t="s">
        <v>48</v>
      </c>
      <c r="B25" s="15" t="s">
        <v>19</v>
      </c>
      <c r="C25" s="16">
        <v>840</v>
      </c>
      <c r="D25" s="16">
        <v>832</v>
      </c>
      <c r="E25" s="16">
        <v>860</v>
      </c>
      <c r="F25" s="20">
        <v>840.5</v>
      </c>
      <c r="G25" s="22">
        <f t="shared" si="2"/>
        <v>119.04761904761905</v>
      </c>
      <c r="H25" s="18">
        <f t="shared" si="1"/>
        <v>59.523809523809526</v>
      </c>
      <c r="I25" s="23" t="s">
        <v>18</v>
      </c>
    </row>
    <row r="26" spans="1:9" ht="14.25" customHeight="1">
      <c r="A26" s="19" t="s">
        <v>50</v>
      </c>
      <c r="B26" s="15" t="s">
        <v>19</v>
      </c>
      <c r="C26" s="16">
        <v>227</v>
      </c>
      <c r="D26" s="16">
        <v>224.5</v>
      </c>
      <c r="E26" s="16">
        <v>233</v>
      </c>
      <c r="F26" s="20">
        <v>230</v>
      </c>
      <c r="G26" s="22">
        <f t="shared" si="2"/>
        <v>440.52863436123346</v>
      </c>
      <c r="H26" s="18">
        <f t="shared" si="1"/>
        <v>1321.5859030837005</v>
      </c>
      <c r="I26" s="23" t="s">
        <v>28</v>
      </c>
    </row>
    <row r="27" spans="1:9" ht="14.25" customHeight="1">
      <c r="A27" s="19" t="s">
        <v>51</v>
      </c>
      <c r="B27" s="15" t="s">
        <v>19</v>
      </c>
      <c r="C27" s="16">
        <v>796</v>
      </c>
      <c r="D27" s="16">
        <v>789</v>
      </c>
      <c r="E27" s="16">
        <v>814</v>
      </c>
      <c r="F27" s="20">
        <v>789</v>
      </c>
      <c r="G27" s="22">
        <f t="shared" si="2"/>
        <v>125.62814070351759</v>
      </c>
      <c r="H27" s="18">
        <f t="shared" si="1"/>
        <v>-879.3969849246231</v>
      </c>
      <c r="I27" s="23" t="s">
        <v>13</v>
      </c>
    </row>
    <row r="28" spans="1:9" ht="14.25" customHeight="1">
      <c r="A28" s="19" t="s">
        <v>54</v>
      </c>
      <c r="B28" s="15" t="s">
        <v>19</v>
      </c>
      <c r="C28" s="16">
        <v>812</v>
      </c>
      <c r="D28" s="16">
        <v>804</v>
      </c>
      <c r="E28" s="16">
        <v>830</v>
      </c>
      <c r="F28" s="20">
        <v>821</v>
      </c>
      <c r="G28" s="22">
        <f t="shared" si="2"/>
        <v>123.15270935960591</v>
      </c>
      <c r="H28" s="18">
        <f t="shared" si="1"/>
        <v>1108.3743842364531</v>
      </c>
      <c r="I28" s="23" t="s">
        <v>28</v>
      </c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5200.6472991051114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25</v>
      </c>
      <c r="B39" s="36" t="s">
        <v>55</v>
      </c>
      <c r="C39" s="36" t="s">
        <v>26</v>
      </c>
      <c r="D39" s="35">
        <v>559</v>
      </c>
      <c r="E39" s="27">
        <v>545</v>
      </c>
      <c r="F39" s="44">
        <v>582</v>
      </c>
      <c r="G39" s="5"/>
      <c r="H39" s="31"/>
      <c r="I39" s="14"/>
    </row>
    <row r="40" spans="1:9">
      <c r="A40" s="15" t="s">
        <v>25</v>
      </c>
      <c r="B40" s="36" t="s">
        <v>56</v>
      </c>
      <c r="C40" s="36" t="s">
        <v>19</v>
      </c>
      <c r="D40" s="35">
        <v>1012</v>
      </c>
      <c r="E40" s="27">
        <v>979</v>
      </c>
      <c r="F40" s="44">
        <v>1060</v>
      </c>
      <c r="G40" s="5"/>
      <c r="H40" s="31"/>
      <c r="I40" s="14"/>
    </row>
    <row r="41" spans="1:9">
      <c r="A41" s="15" t="s">
        <v>25</v>
      </c>
      <c r="B41" s="36" t="s">
        <v>57</v>
      </c>
      <c r="C41" s="36" t="s">
        <v>19</v>
      </c>
      <c r="D41" s="35">
        <v>1207</v>
      </c>
      <c r="E41" s="27">
        <v>1161</v>
      </c>
      <c r="F41" s="44">
        <v>1260</v>
      </c>
      <c r="G41" s="5"/>
      <c r="H41" s="31"/>
      <c r="I41" s="14"/>
    </row>
    <row r="42" spans="1:9">
      <c r="A42" s="15" t="s">
        <v>25</v>
      </c>
      <c r="B42" s="36" t="s">
        <v>58</v>
      </c>
      <c r="C42" s="36" t="s">
        <v>19</v>
      </c>
      <c r="D42" s="35">
        <v>1345</v>
      </c>
      <c r="E42" s="27">
        <v>1315</v>
      </c>
      <c r="F42" s="44">
        <v>1410</v>
      </c>
      <c r="G42" s="5"/>
      <c r="H42" s="31"/>
      <c r="I42" s="14"/>
    </row>
    <row r="43" spans="1:9">
      <c r="A43" s="15" t="s">
        <v>25</v>
      </c>
      <c r="B43" s="36" t="s">
        <v>50</v>
      </c>
      <c r="C43" s="36" t="s">
        <v>19</v>
      </c>
      <c r="D43" s="35">
        <v>230.8</v>
      </c>
      <c r="E43" s="27">
        <v>221</v>
      </c>
      <c r="F43" s="44">
        <v>245</v>
      </c>
      <c r="G43" s="5"/>
      <c r="H43" s="31"/>
      <c r="I43" s="14"/>
    </row>
    <row r="44" spans="1:9">
      <c r="A44" s="15" t="s">
        <v>25</v>
      </c>
      <c r="B44" s="36" t="s">
        <v>59</v>
      </c>
      <c r="C44" s="36" t="s">
        <v>19</v>
      </c>
      <c r="D44" s="35">
        <v>195</v>
      </c>
      <c r="E44" s="27">
        <v>187</v>
      </c>
      <c r="F44" s="44">
        <v>206</v>
      </c>
      <c r="G44" s="5"/>
      <c r="H44" s="31"/>
      <c r="I44" s="14"/>
    </row>
    <row r="45" spans="1:9">
      <c r="A45" s="15" t="s">
        <v>36</v>
      </c>
      <c r="B45" s="36" t="s">
        <v>60</v>
      </c>
      <c r="C45" s="36" t="s">
        <v>29</v>
      </c>
      <c r="D45" s="35">
        <v>49</v>
      </c>
      <c r="E45" s="27">
        <v>61</v>
      </c>
      <c r="F45" s="44">
        <v>25</v>
      </c>
      <c r="G45" s="5"/>
      <c r="H45" s="31"/>
      <c r="I45" s="14"/>
    </row>
    <row r="46" spans="1:9">
      <c r="A46" s="15" t="s">
        <v>36</v>
      </c>
      <c r="B46" s="36" t="s">
        <v>61</v>
      </c>
      <c r="C46" s="36" t="s">
        <v>19</v>
      </c>
      <c r="D46" s="35">
        <v>19.5</v>
      </c>
      <c r="E46" s="27">
        <v>15</v>
      </c>
      <c r="F46" s="44">
        <v>30</v>
      </c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1" t="s">
        <v>21</v>
      </c>
      <c r="B49" s="51"/>
      <c r="C49" s="51"/>
      <c r="D49" s="51"/>
      <c r="E49" s="51"/>
      <c r="F49" s="51"/>
      <c r="G49" s="51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30</v>
      </c>
      <c r="C51" s="36" t="s">
        <v>19</v>
      </c>
      <c r="D51" s="35">
        <v>7400</v>
      </c>
      <c r="E51" s="27">
        <v>7605</v>
      </c>
      <c r="F51" s="18">
        <f>(50000/D51)*(E51-D51)</f>
        <v>1385.1351351351352</v>
      </c>
      <c r="G51" s="16" t="s">
        <v>28</v>
      </c>
      <c r="I51" s="46"/>
    </row>
    <row r="52" spans="1:9">
      <c r="A52" s="15" t="s">
        <v>25</v>
      </c>
      <c r="B52" s="36" t="s">
        <v>39</v>
      </c>
      <c r="C52" s="36" t="s">
        <v>19</v>
      </c>
      <c r="D52" s="35">
        <v>826</v>
      </c>
      <c r="E52" s="27">
        <v>849.7</v>
      </c>
      <c r="F52" s="18">
        <f>(50000/D52)*(E52-D52)</f>
        <v>1434.6246973365646</v>
      </c>
      <c r="G52" s="16" t="s">
        <v>28</v>
      </c>
    </row>
    <row r="53" spans="1:9">
      <c r="A53" s="15" t="s">
        <v>25</v>
      </c>
      <c r="B53" s="36" t="s">
        <v>56</v>
      </c>
      <c r="C53" s="36" t="s">
        <v>19</v>
      </c>
      <c r="D53" s="35">
        <v>1012</v>
      </c>
      <c r="E53" s="27">
        <v>1037</v>
      </c>
      <c r="F53" s="18">
        <f t="shared" ref="F53:F55" si="3">(50000/D53)*(E53-D53)</f>
        <v>1235.1778656126482</v>
      </c>
      <c r="G53" s="16" t="s">
        <v>28</v>
      </c>
    </row>
    <row r="54" spans="1:9">
      <c r="A54" s="15" t="s">
        <v>25</v>
      </c>
      <c r="B54" s="36" t="s">
        <v>34</v>
      </c>
      <c r="C54" s="36" t="s">
        <v>19</v>
      </c>
      <c r="D54" s="35">
        <v>746.85</v>
      </c>
      <c r="E54" s="27">
        <v>731.5</v>
      </c>
      <c r="F54" s="18">
        <f t="shared" si="3"/>
        <v>-1027.6494610698282</v>
      </c>
      <c r="G54" s="16" t="s">
        <v>13</v>
      </c>
    </row>
    <row r="55" spans="1:9">
      <c r="A55" s="15" t="s">
        <v>25</v>
      </c>
      <c r="B55" s="36" t="s">
        <v>38</v>
      </c>
      <c r="C55" s="36" t="s">
        <v>19</v>
      </c>
      <c r="D55" s="35">
        <v>3086</v>
      </c>
      <c r="E55" s="27">
        <v>3165</v>
      </c>
      <c r="F55" s="18">
        <f t="shared" si="3"/>
        <v>1279.9740764744006</v>
      </c>
      <c r="G55" s="16" t="s">
        <v>28</v>
      </c>
    </row>
    <row r="56" spans="1:9">
      <c r="A56" s="15" t="s">
        <v>36</v>
      </c>
      <c r="B56" s="36" t="s">
        <v>61</v>
      </c>
      <c r="C56" s="36" t="s">
        <v>19</v>
      </c>
      <c r="D56" s="35">
        <v>19.5</v>
      </c>
      <c r="E56" s="27">
        <v>23</v>
      </c>
      <c r="F56" s="18">
        <f>(625)*(E56-D56)</f>
        <v>2187.5</v>
      </c>
      <c r="G56" s="16" t="s">
        <v>28</v>
      </c>
      <c r="I56" s="14"/>
    </row>
    <row r="57" spans="1:9">
      <c r="A57" s="53" t="s">
        <v>10</v>
      </c>
      <c r="B57" s="54"/>
      <c r="C57" s="54"/>
      <c r="D57" s="54"/>
      <c r="E57" s="55"/>
      <c r="F57" s="34">
        <f>SUM(F51:F56)</f>
        <v>6494.76231348892</v>
      </c>
      <c r="I57" s="14"/>
    </row>
    <row r="58" spans="1:9">
      <c r="A58" s="52" t="s">
        <v>22</v>
      </c>
      <c r="B58" s="50"/>
      <c r="C58" s="50"/>
      <c r="F58" s="13"/>
      <c r="I58" s="14"/>
    </row>
    <row r="59" spans="1:9" ht="10.8" customHeight="1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47" t="s">
        <v>17</v>
      </c>
      <c r="B64" s="48"/>
      <c r="C64" s="48"/>
      <c r="D64" s="48"/>
      <c r="E64" s="48"/>
      <c r="F64" s="48"/>
      <c r="G64" s="49"/>
      <c r="I64" s="14"/>
    </row>
    <row r="65" spans="1:7" ht="14.4" customHeight="1">
      <c r="A65" s="38" t="s">
        <v>11</v>
      </c>
      <c r="B65" s="38" t="s">
        <v>1</v>
      </c>
      <c r="C65" s="38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15" t="s">
        <v>25</v>
      </c>
      <c r="B66" s="36" t="s">
        <v>31</v>
      </c>
      <c r="C66" s="36" t="s">
        <v>19</v>
      </c>
      <c r="D66" s="35">
        <v>11600</v>
      </c>
      <c r="E66" s="27">
        <v>11150</v>
      </c>
      <c r="F66" s="44">
        <v>12200</v>
      </c>
      <c r="G66" s="6">
        <v>11680</v>
      </c>
    </row>
    <row r="67" spans="1:7">
      <c r="A67" s="15" t="s">
        <v>25</v>
      </c>
      <c r="B67" s="36" t="s">
        <v>32</v>
      </c>
      <c r="C67" s="36" t="s">
        <v>26</v>
      </c>
      <c r="D67" s="35">
        <v>1825</v>
      </c>
      <c r="E67" s="27">
        <v>1786</v>
      </c>
      <c r="F67" s="44">
        <v>1890</v>
      </c>
      <c r="G67" s="6">
        <v>1840</v>
      </c>
    </row>
    <row r="68" spans="1:7">
      <c r="A68" s="15" t="s">
        <v>25</v>
      </c>
      <c r="B68" s="36" t="s">
        <v>33</v>
      </c>
      <c r="C68" s="36" t="s">
        <v>26</v>
      </c>
      <c r="D68" s="35">
        <v>234.75</v>
      </c>
      <c r="E68" s="27">
        <v>226</v>
      </c>
      <c r="F68" s="44">
        <v>248</v>
      </c>
    </row>
    <row r="69" spans="1:7">
      <c r="A69" s="15" t="s">
        <v>25</v>
      </c>
      <c r="B69" s="36" t="s">
        <v>35</v>
      </c>
      <c r="C69" s="36" t="s">
        <v>19</v>
      </c>
      <c r="D69" s="35">
        <v>1972</v>
      </c>
      <c r="E69" s="27">
        <v>1870</v>
      </c>
      <c r="F69" s="44">
        <v>2100</v>
      </c>
    </row>
    <row r="70" spans="1:7">
      <c r="A70" s="15" t="s">
        <v>25</v>
      </c>
      <c r="B70" s="36" t="s">
        <v>55</v>
      </c>
      <c r="C70" s="36" t="s">
        <v>26</v>
      </c>
      <c r="D70" s="35">
        <v>559</v>
      </c>
      <c r="E70" s="27">
        <v>545</v>
      </c>
      <c r="F70" s="44">
        <v>582</v>
      </c>
    </row>
    <row r="71" spans="1:7">
      <c r="A71" s="15" t="s">
        <v>25</v>
      </c>
      <c r="B71" s="36" t="s">
        <v>57</v>
      </c>
      <c r="C71" s="36" t="s">
        <v>19</v>
      </c>
      <c r="D71" s="35">
        <v>1207</v>
      </c>
      <c r="E71" s="27">
        <v>1161</v>
      </c>
      <c r="F71" s="44">
        <v>1260</v>
      </c>
    </row>
    <row r="72" spans="1:7">
      <c r="A72" s="15" t="s">
        <v>25</v>
      </c>
      <c r="B72" s="36" t="s">
        <v>58</v>
      </c>
      <c r="C72" s="36" t="s">
        <v>19</v>
      </c>
      <c r="D72" s="35">
        <v>1345</v>
      </c>
      <c r="E72" s="27">
        <v>1315</v>
      </c>
      <c r="F72" s="44">
        <v>1410</v>
      </c>
    </row>
    <row r="73" spans="1:7">
      <c r="A73" s="15" t="s">
        <v>25</v>
      </c>
      <c r="B73" s="36" t="s">
        <v>50</v>
      </c>
      <c r="C73" s="36" t="s">
        <v>19</v>
      </c>
      <c r="D73" s="35">
        <v>230.8</v>
      </c>
      <c r="E73" s="27">
        <v>221</v>
      </c>
      <c r="F73" s="44">
        <v>245</v>
      </c>
    </row>
    <row r="74" spans="1:7">
      <c r="A74" s="15" t="s">
        <v>25</v>
      </c>
      <c r="B74" s="36" t="s">
        <v>59</v>
      </c>
      <c r="C74" s="36" t="s">
        <v>19</v>
      </c>
      <c r="D74" s="35">
        <v>195</v>
      </c>
      <c r="E74" s="27">
        <v>187</v>
      </c>
      <c r="F74" s="44">
        <v>206</v>
      </c>
    </row>
    <row r="75" spans="1:7">
      <c r="A75" s="15" t="s">
        <v>36</v>
      </c>
      <c r="B75" s="36" t="s">
        <v>60</v>
      </c>
      <c r="C75" s="36" t="s">
        <v>29</v>
      </c>
      <c r="D75" s="35">
        <v>49</v>
      </c>
      <c r="E75" s="27">
        <v>61</v>
      </c>
      <c r="F75" s="44">
        <v>25</v>
      </c>
    </row>
  </sheetData>
  <mergeCells count="11">
    <mergeCell ref="A15:G15"/>
    <mergeCell ref="A2:I2"/>
    <mergeCell ref="A19:I19"/>
    <mergeCell ref="A30:G30"/>
    <mergeCell ref="A3:I3"/>
    <mergeCell ref="A64:G64"/>
    <mergeCell ref="A31:C31"/>
    <mergeCell ref="A49:G49"/>
    <mergeCell ref="A58:C58"/>
    <mergeCell ref="A37:F37"/>
    <mergeCell ref="A57:E57"/>
  </mergeCells>
  <phoneticPr fontId="0" type="noConversion"/>
  <conditionalFormatting sqref="F57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2024-10-15T10:09:05Z</dcterms:modified>
</cp:coreProperties>
</file>