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/>
  <c r="F55"/>
  <c r="F54"/>
  <c r="F51" l="1"/>
  <c r="F52"/>
  <c r="H11"/>
  <c r="H10"/>
  <c r="G27"/>
  <c r="H27" s="1"/>
  <c r="F50"/>
  <c r="F49"/>
  <c r="G26"/>
  <c r="H26" s="1"/>
  <c r="H9"/>
  <c r="G25"/>
  <c r="H25" s="1"/>
  <c r="G21"/>
  <c r="G22"/>
  <c r="H22" s="1"/>
  <c r="G23"/>
  <c r="H23" s="1"/>
  <c r="G24"/>
  <c r="H24" s="1"/>
  <c r="H5"/>
  <c r="H8" l="1"/>
  <c r="H7"/>
  <c r="H6"/>
  <c r="H21" l="1"/>
  <c r="H15" l="1"/>
  <c r="F56" l="1"/>
  <c r="H30" l="1"/>
</calcChain>
</file>

<file path=xl/sharedStrings.xml><?xml version="1.0" encoding="utf-8"?>
<sst xmlns="http://schemas.openxmlformats.org/spreadsheetml/2006/main" count="164" uniqueCount="62">
  <si>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</si>
  <si>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</si>
  <si>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</si>
  <si>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</si>
  <si>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</si>
  <si>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</si>
  <si>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</si>
  <si>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</si>
  <si>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</si>
  <si>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</si>
  <si>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</si>
  <si>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</si>
  <si>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</si>
  <si>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</si>
  <si>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</si>
  <si>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</si>
  <si>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</si>
  <si>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</si>
  <si>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</si>
  <si>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</si>
  <si>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</si>
  <si>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</si>
  <si>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</si>
  <si>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</si>
  <si>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</si>
  <si>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</si>
  <si>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</si>
  <si>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</si>
  <si>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</si>
  <si>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</si>
  <si>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</si>
  <si>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POLYCAB</t>
  </si>
  <si>
    <t>OFSS</t>
  </si>
  <si>
    <t>HCLTECH</t>
  </si>
  <si>
    <t>MARUTI</t>
  </si>
  <si>
    <t>ACC BEAR CALL SPREAD; SIMUTLANEOUSLY SELL 2300 CALL AT 70 N BUY 2360 CALL AT 41</t>
  </si>
  <si>
    <t>NMDC</t>
  </si>
  <si>
    <t>CDSL</t>
  </si>
  <si>
    <t>HINDALCO</t>
  </si>
  <si>
    <t>SAPPHIRE</t>
  </si>
  <si>
    <t>NATIONALUM</t>
  </si>
  <si>
    <t>MOTHERSON</t>
  </si>
  <si>
    <t>PNCINFRA</t>
  </si>
  <si>
    <t>GICRE</t>
  </si>
  <si>
    <t>BANKNIFTY 51600 CALL</t>
  </si>
  <si>
    <t>GODREJPROP 3050 CALL</t>
  </si>
  <si>
    <t>JWL</t>
  </si>
  <si>
    <t>RAYMOND</t>
  </si>
  <si>
    <t>TECHM 1680 CALL</t>
  </si>
  <si>
    <t>MPHASIS 2950CALL</t>
  </si>
  <si>
    <t>INFY 1960 CALL</t>
  </si>
  <si>
    <t>NIFTY 25100 CALL</t>
  </si>
  <si>
    <t>LT 3550 CALL</t>
  </si>
  <si>
    <t>FEDERALBANK</t>
  </si>
  <si>
    <t>AADHARHFC</t>
  </si>
  <si>
    <t>TORNTPOWER</t>
  </si>
  <si>
    <t>KALYANJKIL</t>
  </si>
  <si>
    <t>OPTION STRATEY</t>
  </si>
  <si>
    <t>WIRPO 545 LONG CALL OPTION</t>
  </si>
  <si>
    <t>EXIT</t>
  </si>
  <si>
    <t xml:space="preserve">GODREJPROP </t>
  </si>
  <si>
    <t>FIVESTAR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</si>
</sst>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55" zoomScaleNormal="100" workbookViewId="0">
      <selection activeCell="I55" sqref="I55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44</v>
      </c>
      <c r="B5" s="15" t="s">
        <v>26</v>
      </c>
      <c r="C5" s="16">
        <v>320</v>
      </c>
      <c r="D5" s="16">
        <v>500</v>
      </c>
      <c r="E5" s="16">
        <v>240</v>
      </c>
      <c r="F5" s="16">
        <v>375</v>
      </c>
      <c r="G5" s="22">
        <v>15</v>
      </c>
      <c r="H5" s="18">
        <f t="shared" ref="H5:H11" si="0">+G5*(F5-C5)</f>
        <v>825</v>
      </c>
      <c r="I5" s="23" t="s">
        <v>28</v>
      </c>
    </row>
    <row r="6" spans="1:9">
      <c r="A6" s="19" t="s">
        <v>45</v>
      </c>
      <c r="B6" s="15" t="s">
        <v>19</v>
      </c>
      <c r="C6" s="16">
        <v>100</v>
      </c>
      <c r="D6" s="16">
        <v>94</v>
      </c>
      <c r="E6" s="16">
        <v>115</v>
      </c>
      <c r="F6" s="16">
        <v>94</v>
      </c>
      <c r="G6" s="22">
        <v>225</v>
      </c>
      <c r="H6" s="18">
        <f t="shared" si="0"/>
        <v>-1350</v>
      </c>
      <c r="I6" s="23" t="s">
        <v>13</v>
      </c>
    </row>
    <row r="7" spans="1:9">
      <c r="A7" s="19" t="s">
        <v>48</v>
      </c>
      <c r="B7" s="15" t="s">
        <v>19</v>
      </c>
      <c r="C7" s="16">
        <v>39</v>
      </c>
      <c r="D7" s="16">
        <v>36</v>
      </c>
      <c r="E7" s="16">
        <v>48</v>
      </c>
      <c r="F7" s="16">
        <v>43.8</v>
      </c>
      <c r="G7" s="22">
        <v>600</v>
      </c>
      <c r="H7" s="18">
        <f t="shared" si="0"/>
        <v>2879.9999999999982</v>
      </c>
      <c r="I7" s="23" t="s">
        <v>28</v>
      </c>
    </row>
    <row r="8" spans="1:9">
      <c r="A8" s="19" t="s">
        <v>49</v>
      </c>
      <c r="B8" s="15" t="s">
        <v>19</v>
      </c>
      <c r="C8" s="16">
        <v>85</v>
      </c>
      <c r="D8" s="16">
        <v>80</v>
      </c>
      <c r="E8" s="16">
        <v>96</v>
      </c>
      <c r="F8" s="16">
        <v>80</v>
      </c>
      <c r="G8" s="22">
        <v>275</v>
      </c>
      <c r="H8" s="18">
        <f t="shared" si="0"/>
        <v>-1375</v>
      </c>
      <c r="I8" s="23" t="s">
        <v>13</v>
      </c>
    </row>
    <row r="9" spans="1:9">
      <c r="A9" s="19" t="s">
        <v>50</v>
      </c>
      <c r="B9" s="15" t="s">
        <v>19</v>
      </c>
      <c r="C9" s="16">
        <v>35</v>
      </c>
      <c r="D9" s="16">
        <v>32</v>
      </c>
      <c r="E9" s="16">
        <v>42</v>
      </c>
      <c r="F9" s="16">
        <v>38.9</v>
      </c>
      <c r="G9" s="22">
        <v>400</v>
      </c>
      <c r="H9" s="18">
        <f t="shared" si="0"/>
        <v>1559.9999999999995</v>
      </c>
      <c r="I9" s="23" t="s">
        <v>28</v>
      </c>
    </row>
    <row r="10" spans="1:9">
      <c r="A10" s="19" t="s">
        <v>51</v>
      </c>
      <c r="B10" s="15" t="s">
        <v>19</v>
      </c>
      <c r="C10" s="16">
        <v>140</v>
      </c>
      <c r="D10" s="16">
        <v>110</v>
      </c>
      <c r="E10" s="16">
        <v>200</v>
      </c>
      <c r="F10" s="16">
        <v>140</v>
      </c>
      <c r="G10" s="22">
        <v>25</v>
      </c>
      <c r="H10" s="18">
        <f t="shared" si="0"/>
        <v>0</v>
      </c>
      <c r="I10" s="23" t="s">
        <v>18</v>
      </c>
    </row>
    <row r="11" spans="1:9">
      <c r="A11" s="19" t="s">
        <v>52</v>
      </c>
      <c r="B11" s="15" t="s">
        <v>19</v>
      </c>
      <c r="C11" s="16">
        <v>75</v>
      </c>
      <c r="D11" s="16">
        <v>65</v>
      </c>
      <c r="E11" s="16">
        <v>95</v>
      </c>
      <c r="F11" s="16">
        <v>75.5</v>
      </c>
      <c r="G11" s="22">
        <v>150</v>
      </c>
      <c r="H11" s="18">
        <f t="shared" si="0"/>
        <v>75</v>
      </c>
      <c r="I11" s="23" t="s">
        <v>18</v>
      </c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56" t="s">
        <v>10</v>
      </c>
      <c r="B15" s="56"/>
      <c r="C15" s="56"/>
      <c r="D15" s="56"/>
      <c r="E15" s="56"/>
      <c r="F15" s="56"/>
      <c r="G15" s="56"/>
      <c r="H15" s="21">
        <f>SUM(H5:H14)</f>
        <v>2614.9999999999977</v>
      </c>
      <c r="I15" s="24"/>
    </row>
    <row r="16" spans="1:9">
      <c r="A16" s="28"/>
      <c r="B16" s="28"/>
      <c r="C16" s="28"/>
      <c r="D16" s="28"/>
      <c r="E16" s="28"/>
      <c r="F16" s="28"/>
      <c r="G16" s="28"/>
      <c r="H16" s="29"/>
      <c r="I16" s="30"/>
    </row>
    <row r="17" spans="1:9">
      <c r="A17" s="28"/>
      <c r="B17" s="37"/>
      <c r="C17" s="28"/>
      <c r="D17" s="28"/>
      <c r="E17" s="28"/>
      <c r="F17" s="28"/>
      <c r="G17" s="28"/>
      <c r="H17" s="29"/>
      <c r="I17" s="30"/>
    </row>
    <row r="18" spans="1:9">
      <c r="A18" s="2"/>
      <c r="I18" s="6"/>
    </row>
    <row r="19" spans="1:9">
      <c r="A19" s="51" t="s">
        <v>20</v>
      </c>
      <c r="B19" s="51"/>
      <c r="C19" s="51"/>
      <c r="D19" s="51"/>
      <c r="E19" s="51"/>
      <c r="F19" s="51"/>
      <c r="G19" s="51"/>
      <c r="H19" s="51"/>
      <c r="I19" s="51"/>
    </row>
    <row r="20" spans="1:9">
      <c r="A20" s="45" t="s">
        <v>1</v>
      </c>
      <c r="B20" s="17" t="s">
        <v>2</v>
      </c>
      <c r="C20" s="17" t="s">
        <v>3</v>
      </c>
      <c r="D20" s="17" t="s">
        <v>5</v>
      </c>
      <c r="E20" s="17" t="s">
        <v>4</v>
      </c>
      <c r="F20" s="17" t="s">
        <v>6</v>
      </c>
      <c r="G20" s="17" t="s">
        <v>24</v>
      </c>
      <c r="H20" s="17" t="s">
        <v>8</v>
      </c>
      <c r="I20" s="17" t="s">
        <v>9</v>
      </c>
    </row>
    <row r="21" spans="1:9" ht="14.25" customHeight="1">
      <c r="A21" s="19" t="s">
        <v>41</v>
      </c>
      <c r="B21" s="15" t="s">
        <v>26</v>
      </c>
      <c r="C21" s="16">
        <v>214.5</v>
      </c>
      <c r="D21" s="16">
        <v>212.5</v>
      </c>
      <c r="E21" s="16">
        <v>219</v>
      </c>
      <c r="F21" s="16">
        <v>214.6</v>
      </c>
      <c r="G21" s="22">
        <f>100000/C21</f>
        <v>466.20046620046622</v>
      </c>
      <c r="H21" s="18">
        <f t="shared" ref="H21:H27" si="1">+G21*(F21-C21)</f>
        <v>46.620046620043972</v>
      </c>
      <c r="I21" s="23" t="s">
        <v>18</v>
      </c>
    </row>
    <row r="22" spans="1:9" ht="14.25" customHeight="1">
      <c r="A22" s="19" t="s">
        <v>42</v>
      </c>
      <c r="B22" s="15" t="s">
        <v>19</v>
      </c>
      <c r="C22" s="15">
        <v>465</v>
      </c>
      <c r="D22" s="16">
        <v>460</v>
      </c>
      <c r="E22" s="16">
        <v>475</v>
      </c>
      <c r="F22" s="20">
        <v>460</v>
      </c>
      <c r="G22" s="22">
        <f t="shared" ref="G22:G27" si="2">100000/C22</f>
        <v>215.05376344086022</v>
      </c>
      <c r="H22" s="18">
        <f t="shared" si="1"/>
        <v>-1075.2688172043011</v>
      </c>
      <c r="I22" s="23" t="s">
        <v>13</v>
      </c>
    </row>
    <row r="23" spans="1:9" ht="14.25" customHeight="1">
      <c r="A23" s="19" t="s">
        <v>46</v>
      </c>
      <c r="B23" s="15" t="s">
        <v>19</v>
      </c>
      <c r="C23" s="16">
        <v>517</v>
      </c>
      <c r="D23" s="16">
        <v>512</v>
      </c>
      <c r="E23" s="16">
        <v>530</v>
      </c>
      <c r="F23" s="20">
        <v>525.70000000000005</v>
      </c>
      <c r="G23" s="22">
        <f t="shared" si="2"/>
        <v>193.42359767891682</v>
      </c>
      <c r="H23" s="18">
        <f t="shared" si="1"/>
        <v>1682.785299806585</v>
      </c>
      <c r="I23" s="23" t="s">
        <v>28</v>
      </c>
    </row>
    <row r="24" spans="1:9" ht="14.25" customHeight="1">
      <c r="A24" s="19" t="s">
        <v>43</v>
      </c>
      <c r="B24" s="15" t="s">
        <v>19</v>
      </c>
      <c r="C24" s="16">
        <v>403</v>
      </c>
      <c r="D24" s="16">
        <v>399</v>
      </c>
      <c r="E24" s="16">
        <v>412</v>
      </c>
      <c r="F24" s="20">
        <v>401.5</v>
      </c>
      <c r="G24" s="22">
        <f t="shared" si="2"/>
        <v>248.13895781637717</v>
      </c>
      <c r="H24" s="18">
        <f t="shared" si="1"/>
        <v>-372.20843672456579</v>
      </c>
      <c r="I24" s="23" t="s">
        <v>59</v>
      </c>
    </row>
    <row r="25" spans="1:9" ht="14.25" customHeight="1">
      <c r="A25" s="19" t="s">
        <v>47</v>
      </c>
      <c r="B25" s="15" t="s">
        <v>19</v>
      </c>
      <c r="C25" s="16">
        <v>1664</v>
      </c>
      <c r="D25" s="16">
        <v>1648</v>
      </c>
      <c r="E25" s="16">
        <v>1696</v>
      </c>
      <c r="F25" s="20">
        <v>1686</v>
      </c>
      <c r="G25" s="22">
        <f t="shared" si="2"/>
        <v>60.096153846153847</v>
      </c>
      <c r="H25" s="18">
        <f t="shared" si="1"/>
        <v>1322.1153846153845</v>
      </c>
      <c r="I25" s="23" t="s">
        <v>28</v>
      </c>
    </row>
    <row r="26" spans="1:9" ht="14.25" customHeight="1">
      <c r="A26" s="19" t="s">
        <v>37</v>
      </c>
      <c r="B26" s="15" t="s">
        <v>19</v>
      </c>
      <c r="C26" s="16">
        <v>1565</v>
      </c>
      <c r="D26" s="16">
        <v>1550</v>
      </c>
      <c r="E26" s="16">
        <v>1600</v>
      </c>
      <c r="F26" s="20">
        <v>1580</v>
      </c>
      <c r="G26" s="22">
        <f t="shared" si="2"/>
        <v>63.897763578274763</v>
      </c>
      <c r="H26" s="18">
        <f t="shared" si="1"/>
        <v>958.46645367412145</v>
      </c>
      <c r="I26" s="23" t="s">
        <v>28</v>
      </c>
    </row>
    <row r="27" spans="1:9" ht="14.25" customHeight="1">
      <c r="A27" s="19" t="s">
        <v>53</v>
      </c>
      <c r="B27" s="15" t="s">
        <v>19</v>
      </c>
      <c r="C27" s="16">
        <v>194</v>
      </c>
      <c r="D27" s="16">
        <v>192</v>
      </c>
      <c r="E27" s="16">
        <v>198</v>
      </c>
      <c r="F27" s="20">
        <v>195.9</v>
      </c>
      <c r="G27" s="22">
        <f t="shared" si="2"/>
        <v>515.46391752577324</v>
      </c>
      <c r="H27" s="18">
        <f t="shared" si="1"/>
        <v>979.38144329897204</v>
      </c>
      <c r="I27" s="23" t="s">
        <v>28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56" t="s">
        <v>10</v>
      </c>
      <c r="B30" s="56"/>
      <c r="C30" s="56"/>
      <c r="D30" s="56"/>
      <c r="E30" s="56"/>
      <c r="F30" s="56"/>
      <c r="G30" s="56"/>
      <c r="H30" s="21">
        <f>SUM(H21:H29)</f>
        <v>3541.8913740862404</v>
      </c>
      <c r="I30" s="24"/>
    </row>
    <row r="31" spans="1:9">
      <c r="A31" s="50" t="s">
        <v>14</v>
      </c>
      <c r="B31" s="50"/>
      <c r="C31" s="50"/>
      <c r="I31" s="6"/>
    </row>
    <row r="32" spans="1:9">
      <c r="A32" s="26"/>
      <c r="B32" s="26"/>
      <c r="C32" s="26"/>
      <c r="I32" s="6"/>
    </row>
    <row r="33" spans="1:9">
      <c r="A33" s="26"/>
      <c r="B33" s="26"/>
      <c r="C33" s="26"/>
      <c r="I33" s="6"/>
    </row>
    <row r="34" spans="1:9">
      <c r="I34" s="6"/>
    </row>
    <row r="35" spans="1:9">
      <c r="A35" s="3"/>
      <c r="D35" s="4"/>
      <c r="E35" s="4"/>
      <c r="I35" s="6"/>
    </row>
    <row r="36" spans="1:9">
      <c r="A36" s="9"/>
      <c r="B36" s="10"/>
      <c r="C36" s="10"/>
      <c r="D36" s="10"/>
      <c r="E36" s="10"/>
      <c r="G36" s="7"/>
      <c r="I36" s="6"/>
    </row>
    <row r="37" spans="1:9">
      <c r="A37" s="51" t="s">
        <v>27</v>
      </c>
      <c r="B37" s="51"/>
      <c r="C37" s="51"/>
      <c r="D37" s="51"/>
      <c r="E37" s="51"/>
      <c r="F37" s="51"/>
      <c r="G37" s="11"/>
      <c r="H37" s="31"/>
      <c r="I37" s="6"/>
    </row>
    <row r="38" spans="1:9">
      <c r="A38" s="17" t="s">
        <v>11</v>
      </c>
      <c r="B38" s="17" t="s">
        <v>1</v>
      </c>
      <c r="C38" s="17" t="s">
        <v>2</v>
      </c>
      <c r="D38" s="17" t="s">
        <v>3</v>
      </c>
      <c r="E38" s="17" t="s">
        <v>5</v>
      </c>
      <c r="F38" s="17" t="s">
        <v>4</v>
      </c>
      <c r="G38" s="8"/>
      <c r="H38" s="32"/>
      <c r="I38" s="6"/>
    </row>
    <row r="39" spans="1:9">
      <c r="A39" s="15" t="s">
        <v>25</v>
      </c>
      <c r="B39" s="36" t="s">
        <v>54</v>
      </c>
      <c r="C39" s="36" t="s">
        <v>26</v>
      </c>
      <c r="D39" s="35">
        <v>459</v>
      </c>
      <c r="E39" s="27">
        <v>442</v>
      </c>
      <c r="F39" s="44">
        <v>484</v>
      </c>
      <c r="G39" s="5"/>
      <c r="H39" s="31"/>
      <c r="I39" s="14"/>
    </row>
    <row r="40" spans="1:9">
      <c r="A40" s="15" t="s">
        <v>25</v>
      </c>
      <c r="B40" s="36" t="s">
        <v>55</v>
      </c>
      <c r="C40" s="36" t="s">
        <v>19</v>
      </c>
      <c r="D40" s="35">
        <v>1972</v>
      </c>
      <c r="E40" s="27">
        <v>1870</v>
      </c>
      <c r="F40" s="44">
        <v>2100</v>
      </c>
      <c r="G40" s="5"/>
      <c r="H40" s="31"/>
      <c r="I40" s="14"/>
    </row>
    <row r="41" spans="1:9">
      <c r="A41" s="15" t="s">
        <v>25</v>
      </c>
      <c r="B41" s="36" t="s">
        <v>56</v>
      </c>
      <c r="C41" s="36" t="s">
        <v>19</v>
      </c>
      <c r="D41" s="35">
        <v>734</v>
      </c>
      <c r="E41" s="27">
        <v>714</v>
      </c>
      <c r="F41" s="44">
        <v>764</v>
      </c>
      <c r="G41" s="5"/>
      <c r="H41" s="31"/>
      <c r="I41" s="14"/>
    </row>
    <row r="42" spans="1:9">
      <c r="A42" s="15" t="s">
        <v>25</v>
      </c>
      <c r="B42" s="36" t="s">
        <v>60</v>
      </c>
      <c r="C42" s="36" t="s">
        <v>19</v>
      </c>
      <c r="D42" s="35">
        <v>3086</v>
      </c>
      <c r="E42" s="27">
        <v>2987</v>
      </c>
      <c r="F42" s="44">
        <v>3230</v>
      </c>
      <c r="G42" s="5"/>
      <c r="H42" s="31"/>
      <c r="I42" s="14"/>
    </row>
    <row r="43" spans="1:9">
      <c r="A43" s="15" t="s">
        <v>25</v>
      </c>
      <c r="B43" s="36" t="s">
        <v>61</v>
      </c>
      <c r="C43" s="36" t="s">
        <v>19</v>
      </c>
      <c r="D43" s="35">
        <v>826</v>
      </c>
      <c r="E43" s="27">
        <v>806</v>
      </c>
      <c r="F43" s="44">
        <v>856</v>
      </c>
      <c r="G43" s="5"/>
      <c r="H43" s="31"/>
      <c r="I43" s="14"/>
    </row>
    <row r="44" spans="1:9">
      <c r="A44" s="15" t="s">
        <v>57</v>
      </c>
      <c r="B44" s="36" t="s">
        <v>58</v>
      </c>
      <c r="C44" s="36" t="s">
        <v>26</v>
      </c>
      <c r="D44" s="35">
        <v>16.5</v>
      </c>
      <c r="E44" s="27">
        <v>14</v>
      </c>
      <c r="F44" s="44">
        <v>23</v>
      </c>
      <c r="G44" s="5"/>
      <c r="H44" s="31"/>
      <c r="I44" s="14"/>
    </row>
    <row r="45" spans="1:9">
      <c r="A45" s="39"/>
      <c r="C45" s="40"/>
      <c r="D45" s="41"/>
      <c r="E45" s="42"/>
      <c r="F45" s="43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51" t="s">
        <v>21</v>
      </c>
      <c r="B47" s="51"/>
      <c r="C47" s="51"/>
      <c r="D47" s="51"/>
      <c r="E47" s="51"/>
      <c r="F47" s="51"/>
      <c r="G47" s="51"/>
      <c r="H47" s="11"/>
      <c r="I47" s="14"/>
    </row>
    <row r="48" spans="1:9">
      <c r="A48" s="38" t="s">
        <v>23</v>
      </c>
      <c r="B48" s="38" t="s">
        <v>1</v>
      </c>
      <c r="C48" s="38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15" t="s">
        <v>25</v>
      </c>
      <c r="B49" s="36" t="s">
        <v>40</v>
      </c>
      <c r="C49" s="36" t="s">
        <v>19</v>
      </c>
      <c r="D49" s="35">
        <v>223.2</v>
      </c>
      <c r="E49" s="27">
        <v>231.4</v>
      </c>
      <c r="F49" s="18">
        <f>(50000/D49)*(E49-D49)</f>
        <v>1836.9175627240181</v>
      </c>
      <c r="G49" s="16" t="s">
        <v>28</v>
      </c>
      <c r="I49" s="46"/>
    </row>
    <row r="50" spans="1:9">
      <c r="A50" s="15" t="s">
        <v>25</v>
      </c>
      <c r="B50" s="36" t="s">
        <v>56</v>
      </c>
      <c r="C50" s="36" t="s">
        <v>19</v>
      </c>
      <c r="D50" s="35">
        <v>734</v>
      </c>
      <c r="E50" s="27">
        <v>754</v>
      </c>
      <c r="F50" s="18">
        <f>(50000/D50)*(E50-D50)</f>
        <v>1362.3978201634877</v>
      </c>
      <c r="G50" s="16" t="s">
        <v>28</v>
      </c>
    </row>
    <row r="51" spans="1:9">
      <c r="A51" s="15" t="s">
        <v>25</v>
      </c>
      <c r="B51" s="36" t="s">
        <v>34</v>
      </c>
      <c r="C51" s="36" t="s">
        <v>19</v>
      </c>
      <c r="D51" s="35">
        <v>12860</v>
      </c>
      <c r="E51" s="27">
        <v>12630</v>
      </c>
      <c r="F51" s="18">
        <f t="shared" ref="F51:F53" si="3">(50000/D51)*(E51-D51)</f>
        <v>-894.24572317262835</v>
      </c>
      <c r="G51" s="16" t="s">
        <v>13</v>
      </c>
    </row>
    <row r="52" spans="1:9">
      <c r="A52" s="15" t="s">
        <v>25</v>
      </c>
      <c r="B52" s="36" t="s">
        <v>39</v>
      </c>
      <c r="C52" s="36" t="s">
        <v>19</v>
      </c>
      <c r="D52" s="35">
        <v>367</v>
      </c>
      <c r="E52" s="27">
        <v>352</v>
      </c>
      <c r="F52" s="18">
        <f t="shared" si="3"/>
        <v>-2043.5967302452318</v>
      </c>
      <c r="G52" s="16" t="s">
        <v>13</v>
      </c>
    </row>
    <row r="53" spans="1:9">
      <c r="A53" s="15" t="s">
        <v>25</v>
      </c>
      <c r="B53" s="36" t="s">
        <v>54</v>
      </c>
      <c r="C53" s="36" t="s">
        <v>26</v>
      </c>
      <c r="D53" s="35">
        <v>459</v>
      </c>
      <c r="E53" s="27">
        <v>442</v>
      </c>
      <c r="F53" s="18">
        <f t="shared" si="3"/>
        <v>-1851.851851851852</v>
      </c>
      <c r="G53" s="16" t="s">
        <v>13</v>
      </c>
    </row>
    <row r="54" spans="1:9">
      <c r="A54" s="15" t="s">
        <v>57</v>
      </c>
      <c r="B54" s="36" t="s">
        <v>58</v>
      </c>
      <c r="C54" s="36" t="s">
        <v>26</v>
      </c>
      <c r="D54" s="35">
        <v>16.5</v>
      </c>
      <c r="E54" s="27">
        <v>18.5</v>
      </c>
      <c r="F54" s="18">
        <f>(1500)*(E54-D54)</f>
        <v>3000</v>
      </c>
      <c r="G54" s="16" t="s">
        <v>28</v>
      </c>
    </row>
    <row r="55" spans="1:9">
      <c r="A55" s="15" t="s">
        <v>29</v>
      </c>
      <c r="B55" s="36" t="s">
        <v>35</v>
      </c>
      <c r="C55" s="36" t="s">
        <v>30</v>
      </c>
      <c r="D55" s="35">
        <v>29</v>
      </c>
      <c r="E55" s="27">
        <v>28</v>
      </c>
      <c r="F55" s="18">
        <f>(300)*(D55-E55)</f>
        <v>300</v>
      </c>
      <c r="G55" s="16" t="s">
        <v>18</v>
      </c>
      <c r="I55" s="14"/>
    </row>
    <row r="56" spans="1:9">
      <c r="A56" s="53" t="s">
        <v>10</v>
      </c>
      <c r="B56" s="54"/>
      <c r="C56" s="54"/>
      <c r="D56" s="54"/>
      <c r="E56" s="55"/>
      <c r="F56" s="34">
        <f>SUM(F49:F55)</f>
        <v>1709.6210776177934</v>
      </c>
      <c r="I56" s="14"/>
    </row>
    <row r="57" spans="1:9">
      <c r="A57" s="52" t="s">
        <v>22</v>
      </c>
      <c r="B57" s="50"/>
      <c r="C57" s="50"/>
      <c r="F57" s="13"/>
      <c r="I57" s="14"/>
    </row>
    <row r="58" spans="1:9" ht="10.8" customHeight="1">
      <c r="F58" s="13"/>
      <c r="I58" s="14"/>
    </row>
    <row r="59" spans="1:9">
      <c r="F59" s="13"/>
      <c r="I59" s="14"/>
    </row>
    <row r="60" spans="1:9">
      <c r="I60" s="14"/>
    </row>
    <row r="61" spans="1:9">
      <c r="I61" s="14"/>
    </row>
    <row r="62" spans="1:9">
      <c r="I62" s="14"/>
    </row>
    <row r="63" spans="1:9" ht="14.4" customHeight="1">
      <c r="A63" s="47" t="s">
        <v>17</v>
      </c>
      <c r="B63" s="48"/>
      <c r="C63" s="48"/>
      <c r="D63" s="48"/>
      <c r="E63" s="48"/>
      <c r="F63" s="48"/>
      <c r="G63" s="49"/>
      <c r="I63" s="14"/>
    </row>
    <row r="64" spans="1:9" ht="14.4" customHeight="1">
      <c r="A64" s="38" t="s">
        <v>11</v>
      </c>
      <c r="B64" s="38" t="s">
        <v>1</v>
      </c>
      <c r="C64" s="38" t="s">
        <v>2</v>
      </c>
      <c r="D64" s="17" t="s">
        <v>3</v>
      </c>
      <c r="E64" s="25" t="s">
        <v>5</v>
      </c>
      <c r="F64" s="25" t="s">
        <v>4</v>
      </c>
      <c r="G64" s="25" t="s">
        <v>18</v>
      </c>
    </row>
    <row r="65" spans="1:7">
      <c r="A65" s="15" t="s">
        <v>25</v>
      </c>
      <c r="B65" s="36" t="s">
        <v>31</v>
      </c>
      <c r="C65" s="36" t="s">
        <v>19</v>
      </c>
      <c r="D65" s="35">
        <v>7400</v>
      </c>
      <c r="E65" s="27">
        <v>7240</v>
      </c>
      <c r="F65" s="44">
        <v>7620</v>
      </c>
    </row>
    <row r="66" spans="1:7">
      <c r="A66" s="15" t="s">
        <v>25</v>
      </c>
      <c r="B66" s="36" t="s">
        <v>32</v>
      </c>
      <c r="C66" s="36" t="s">
        <v>19</v>
      </c>
      <c r="D66" s="35">
        <v>11600</v>
      </c>
      <c r="E66" s="27">
        <v>11150</v>
      </c>
      <c r="F66" s="44">
        <v>12200</v>
      </c>
    </row>
    <row r="67" spans="1:7">
      <c r="A67" s="15" t="s">
        <v>25</v>
      </c>
      <c r="B67" s="36" t="s">
        <v>33</v>
      </c>
      <c r="C67" s="36" t="s">
        <v>26</v>
      </c>
      <c r="D67" s="35">
        <v>1825</v>
      </c>
      <c r="E67" s="27">
        <v>1786</v>
      </c>
      <c r="F67" s="44">
        <v>1890</v>
      </c>
      <c r="G67" s="6">
        <v>1840</v>
      </c>
    </row>
    <row r="68" spans="1:7">
      <c r="A68" s="15" t="s">
        <v>25</v>
      </c>
      <c r="B68" s="36" t="s">
        <v>36</v>
      </c>
      <c r="C68" s="36" t="s">
        <v>26</v>
      </c>
      <c r="D68" s="35">
        <v>234.75</v>
      </c>
      <c r="E68" s="27">
        <v>226</v>
      </c>
      <c r="F68" s="44">
        <v>248</v>
      </c>
    </row>
    <row r="69" spans="1:7">
      <c r="A69" s="15" t="s">
        <v>25</v>
      </c>
      <c r="B69" s="36" t="s">
        <v>38</v>
      </c>
      <c r="C69" s="36" t="s">
        <v>19</v>
      </c>
      <c r="D69" s="35">
        <v>746.85</v>
      </c>
      <c r="E69" s="27">
        <v>731.5</v>
      </c>
      <c r="F69" s="44">
        <v>770</v>
      </c>
    </row>
    <row r="70" spans="1:7">
      <c r="A70" s="15" t="s">
        <v>25</v>
      </c>
      <c r="B70" s="36" t="s">
        <v>55</v>
      </c>
      <c r="C70" s="36" t="s">
        <v>19</v>
      </c>
      <c r="D70" s="35">
        <v>1972</v>
      </c>
      <c r="E70" s="27">
        <v>1870</v>
      </c>
      <c r="F70" s="44">
        <v>2100</v>
      </c>
    </row>
    <row r="71" spans="1:7">
      <c r="A71" s="15" t="s">
        <v>25</v>
      </c>
      <c r="B71" s="36" t="s">
        <v>56</v>
      </c>
      <c r="C71" s="36" t="s">
        <v>19</v>
      </c>
      <c r="D71" s="35">
        <v>734</v>
      </c>
      <c r="E71" s="27">
        <v>714</v>
      </c>
      <c r="F71" s="44">
        <v>764</v>
      </c>
    </row>
    <row r="72" spans="1:7">
      <c r="A72" s="15" t="s">
        <v>25</v>
      </c>
      <c r="B72" s="36" t="s">
        <v>60</v>
      </c>
      <c r="C72" s="36" t="s">
        <v>19</v>
      </c>
      <c r="D72" s="35">
        <v>3086</v>
      </c>
      <c r="E72" s="27">
        <v>2987</v>
      </c>
      <c r="F72" s="44">
        <v>3230</v>
      </c>
    </row>
    <row r="73" spans="1:7">
      <c r="A73" s="15" t="s">
        <v>25</v>
      </c>
      <c r="B73" s="36" t="s">
        <v>61</v>
      </c>
      <c r="C73" s="36" t="s">
        <v>19</v>
      </c>
      <c r="D73" s="35">
        <v>826</v>
      </c>
      <c r="E73" s="27">
        <v>806</v>
      </c>
      <c r="F73" s="44">
        <v>856</v>
      </c>
    </row>
  </sheetData>
  <mergeCells count="11">
    <mergeCell ref="A15:G15"/>
    <mergeCell ref="A2:I2"/>
    <mergeCell ref="A19:I19"/>
    <mergeCell ref="A30:G30"/>
    <mergeCell ref="A3:I3"/>
    <mergeCell ref="A63:G63"/>
    <mergeCell ref="A31:C31"/>
    <mergeCell ref="A47:G47"/>
    <mergeCell ref="A57:C57"/>
    <mergeCell ref="A37:F37"/>
    <mergeCell ref="A56:E56"/>
  </mergeCells>
  <phoneticPr fontId="0" type="noConversion"/>
  <conditionalFormatting sqref="F56 H30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2024-10-14T10:08:30Z</dcterms:modified>
</cp:coreProperties>
</file>