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/>
  <c r="H11"/>
  <c r="H13"/>
  <c r="H12"/>
  <c r="F89"/>
  <c r="H10" l="1"/>
  <c r="H9"/>
  <c r="H8"/>
  <c r="H7"/>
  <c r="H6"/>
  <c r="G25" l="1"/>
  <c r="H25" s="1"/>
  <c r="G21" l="1"/>
  <c r="H21" s="1"/>
  <c r="G22"/>
  <c r="H22" s="1"/>
  <c r="G23"/>
  <c r="H23" s="1"/>
  <c r="G24"/>
  <c r="H24" s="1"/>
  <c r="F88" l="1"/>
  <c r="H5" l="1"/>
  <c r="H15" l="1"/>
  <c r="F96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<sst xmlns="http://schemas.openxmlformats.org/spreadsheetml/2006/main" count="192" uniqueCount="77">
  <si>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</si>
  <si>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</si>
  <si>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</si>
  <si>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</si>
  <si>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</si>
  <si>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</si>
  <si>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</si>
  <si>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</si>
  <si>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</si>
  <si>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</si>
  <si>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</si>
  <si>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</si>
  <si>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</si>
  <si>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</si>
  <si>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</si>
  <si>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</si>
  <si>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</si>
  <si>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</si>
  <si>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</si>
  <si>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</si>
  <si>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</si>
  <si>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</si>
  <si>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</si>
  <si>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</si>
  <si>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</si>
  <si>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</si>
  <si>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</si>
  <si>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</si>
  <si>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</si>
  <si>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</si>
  <si>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</si>
  <si>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</si>
  <si>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</si>
  <si>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</si>
  <si>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</si>
  <si>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</si>
  <si>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</si>
  <si>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</si>
  <si>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</si>
  <si>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</si>
  <si>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</si>
  <si>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</si>
  <si>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TATATECH</t>
  </si>
  <si>
    <t>INDIAMART</t>
  </si>
  <si>
    <t xml:space="preserve">INDHOTEL  </t>
  </si>
  <si>
    <t>BOOKED PROFIT</t>
  </si>
  <si>
    <t>ITC</t>
  </si>
  <si>
    <t>DIXON</t>
  </si>
  <si>
    <t>CLOSE</t>
  </si>
  <si>
    <t>TORNTPOWER</t>
  </si>
  <si>
    <t>HEROMOTOR</t>
  </si>
  <si>
    <t>TVSMOTOR</t>
  </si>
  <si>
    <t>HEROMOTORCO BULL PUT SPREAD; SIMULTNAOUELSY SELL 5800 PUT AT 134 N BUY 5700 PUT AT 86</t>
  </si>
  <si>
    <t>JSWSTEEL</t>
  </si>
  <si>
    <t xml:space="preserve">JINDALSTEEL </t>
  </si>
  <si>
    <t>BEML</t>
  </si>
  <si>
    <t>RITES</t>
  </si>
  <si>
    <t>IRCTC 960 CALL OPTION</t>
  </si>
  <si>
    <t>WIPRO 540 CALL OPTION</t>
  </si>
  <si>
    <t>ACC 2480 CALL OPTION</t>
  </si>
  <si>
    <t>GODREJPROP 2950 CALL OPTION</t>
  </si>
  <si>
    <t>CANFIHHOME 940 CALL OPTION</t>
  </si>
  <si>
    <t>LICHSGFIN</t>
  </si>
  <si>
    <t>CUB</t>
  </si>
  <si>
    <t>INDUSINDBK 1460 CALL OPTION</t>
  </si>
  <si>
    <t>BANKNIFTY 51600 PUT OPTION</t>
  </si>
  <si>
    <t>PEL 1120 CALL OPTION</t>
  </si>
  <si>
    <t>ICICIBANK 1250 CALL OPTION</t>
  </si>
  <si>
    <t>PRUALPHA RECOMM</t>
  </si>
  <si>
    <t>JSWENERGY</t>
  </si>
  <si>
    <t>835-860</t>
  </si>
  <si>
    <t>BAJAJFINSERV</t>
  </si>
  <si>
    <t>APTUS</t>
  </si>
  <si>
    <t>AAVAS</t>
  </si>
  <si>
    <t>INFY</t>
  </si>
  <si>
    <t>TECHM BULL PUT SPREAD; SIMULTANEOUSLY SELL 1660 PUT AT 31.50 N BUY 1620 PUT AT 14.50</t>
  </si>
  <si>
    <t>BAJFINANE BULL CALL SPREAD; SIMULTANEOUSLY BUY 7600 CALL AT 182 N SELL 7800 CALL AT 102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</si>
</sst>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76" zoomScaleNormal="100" workbookViewId="0">
      <selection activeCell="I90" sqref="I90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57</v>
      </c>
      <c r="B5" s="16" t="s">
        <v>38</v>
      </c>
      <c r="C5" s="17">
        <v>17</v>
      </c>
      <c r="D5" s="17">
        <v>15.5</v>
      </c>
      <c r="E5" s="17">
        <v>22</v>
      </c>
      <c r="F5" s="17">
        <v>19</v>
      </c>
      <c r="G5" s="27">
        <v>875</v>
      </c>
      <c r="H5" s="19">
        <f t="shared" ref="H5:H13" si="0">+G5*(F5-C5)</f>
        <v>1750</v>
      </c>
      <c r="I5" s="28" t="s">
        <v>45</v>
      </c>
    </row>
    <row r="6" spans="1:9">
      <c r="A6" s="22" t="s">
        <v>58</v>
      </c>
      <c r="B6" s="16" t="s">
        <v>30</v>
      </c>
      <c r="C6" s="17">
        <v>9</v>
      </c>
      <c r="D6" s="17">
        <v>8</v>
      </c>
      <c r="E6" s="17">
        <v>11.5</v>
      </c>
      <c r="F6" s="17">
        <v>11.5</v>
      </c>
      <c r="G6" s="27">
        <v>1500</v>
      </c>
      <c r="H6" s="19">
        <f t="shared" si="0"/>
        <v>3750</v>
      </c>
      <c r="I6" s="28" t="s">
        <v>45</v>
      </c>
    </row>
    <row r="7" spans="1:9">
      <c r="A7" s="22" t="s">
        <v>59</v>
      </c>
      <c r="B7" s="16" t="s">
        <v>30</v>
      </c>
      <c r="C7" s="17">
        <v>57</v>
      </c>
      <c r="D7" s="17">
        <v>51</v>
      </c>
      <c r="E7" s="17">
        <v>68</v>
      </c>
      <c r="F7" s="17">
        <v>57</v>
      </c>
      <c r="G7" s="27">
        <v>300</v>
      </c>
      <c r="H7" s="19">
        <f t="shared" si="0"/>
        <v>0</v>
      </c>
      <c r="I7" s="28" t="s">
        <v>29</v>
      </c>
    </row>
    <row r="8" spans="1:9">
      <c r="A8" s="22" t="s">
        <v>60</v>
      </c>
      <c r="B8" s="16" t="s">
        <v>30</v>
      </c>
      <c r="C8" s="17">
        <v>72</v>
      </c>
      <c r="D8" s="17">
        <v>66</v>
      </c>
      <c r="E8" s="17">
        <v>84</v>
      </c>
      <c r="F8" s="17">
        <v>66</v>
      </c>
      <c r="G8" s="27">
        <v>225</v>
      </c>
      <c r="H8" s="19">
        <f t="shared" si="0"/>
        <v>-1350</v>
      </c>
      <c r="I8" s="28" t="s">
        <v>21</v>
      </c>
    </row>
    <row r="9" spans="1:9">
      <c r="A9" s="22" t="s">
        <v>61</v>
      </c>
      <c r="B9" s="16" t="s">
        <v>30</v>
      </c>
      <c r="C9" s="17">
        <v>26</v>
      </c>
      <c r="D9" s="17">
        <v>24</v>
      </c>
      <c r="E9" s="17">
        <v>32</v>
      </c>
      <c r="F9" s="17">
        <v>30</v>
      </c>
      <c r="G9" s="27">
        <v>975</v>
      </c>
      <c r="H9" s="19">
        <f t="shared" si="0"/>
        <v>3900</v>
      </c>
      <c r="I9" s="28" t="s">
        <v>45</v>
      </c>
    </row>
    <row r="10" spans="1:9">
      <c r="A10" s="22" t="s">
        <v>64</v>
      </c>
      <c r="B10" s="16" t="s">
        <v>30</v>
      </c>
      <c r="C10" s="17">
        <v>23</v>
      </c>
      <c r="D10" s="17">
        <v>20</v>
      </c>
      <c r="E10" s="17">
        <v>30</v>
      </c>
      <c r="F10" s="17">
        <v>25.9</v>
      </c>
      <c r="G10" s="27">
        <v>500</v>
      </c>
      <c r="H10" s="19">
        <f t="shared" si="0"/>
        <v>1449.9999999999993</v>
      </c>
      <c r="I10" s="28" t="s">
        <v>45</v>
      </c>
    </row>
    <row r="11" spans="1:9">
      <c r="A11" s="22" t="s">
        <v>65</v>
      </c>
      <c r="B11" s="16" t="s">
        <v>40</v>
      </c>
      <c r="C11" s="17">
        <v>230</v>
      </c>
      <c r="D11" s="17">
        <v>300</v>
      </c>
      <c r="E11" s="17">
        <v>90</v>
      </c>
      <c r="F11" s="17">
        <v>220</v>
      </c>
      <c r="G11" s="27">
        <v>15</v>
      </c>
      <c r="H11" s="19">
        <f>+G11*(C11-F11)</f>
        <v>150</v>
      </c>
      <c r="I11" s="28" t="s">
        <v>29</v>
      </c>
    </row>
    <row r="12" spans="1:9">
      <c r="A12" s="22" t="s">
        <v>66</v>
      </c>
      <c r="B12" s="16" t="s">
        <v>30</v>
      </c>
      <c r="C12" s="17">
        <v>30.5</v>
      </c>
      <c r="D12" s="17">
        <v>28.5</v>
      </c>
      <c r="E12" s="17">
        <v>38</v>
      </c>
      <c r="F12" s="17">
        <v>33</v>
      </c>
      <c r="G12" s="27">
        <v>750</v>
      </c>
      <c r="H12" s="19">
        <f t="shared" si="0"/>
        <v>1875</v>
      </c>
      <c r="I12" s="28" t="s">
        <v>45</v>
      </c>
    </row>
    <row r="13" spans="1:9">
      <c r="A13" s="22" t="s">
        <v>67</v>
      </c>
      <c r="B13" s="16" t="s">
        <v>30</v>
      </c>
      <c r="C13" s="17">
        <v>14</v>
      </c>
      <c r="D13" s="17">
        <v>12</v>
      </c>
      <c r="E13" s="17">
        <v>19</v>
      </c>
      <c r="F13" s="17">
        <v>12.5</v>
      </c>
      <c r="G13" s="27">
        <v>700</v>
      </c>
      <c r="H13" s="19">
        <f t="shared" si="0"/>
        <v>-1050</v>
      </c>
      <c r="I13" s="28" t="s">
        <v>21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61" t="s">
        <v>10</v>
      </c>
      <c r="B15" s="61"/>
      <c r="C15" s="61"/>
      <c r="D15" s="61"/>
      <c r="E15" s="61"/>
      <c r="F15" s="61"/>
      <c r="G15" s="61"/>
      <c r="H15" s="24">
        <f>SUM(H5:H14)</f>
        <v>10475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7" t="s">
        <v>31</v>
      </c>
      <c r="B19" s="57"/>
      <c r="C19" s="57"/>
      <c r="D19" s="57"/>
      <c r="E19" s="57"/>
      <c r="F19" s="57"/>
      <c r="G19" s="57"/>
      <c r="H19" s="57"/>
      <c r="I19" s="57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54</v>
      </c>
      <c r="B21" s="16" t="s">
        <v>38</v>
      </c>
      <c r="C21" s="17">
        <v>1020</v>
      </c>
      <c r="D21" s="17">
        <v>1010</v>
      </c>
      <c r="E21" s="17">
        <v>1036</v>
      </c>
      <c r="F21" s="17">
        <v>1021</v>
      </c>
      <c r="G21" s="27">
        <f>100000/C21</f>
        <v>98.039215686274517</v>
      </c>
      <c r="H21" s="19">
        <f t="shared" ref="H21:H23" si="1">+G21*(F21-C21)</f>
        <v>98.039215686274517</v>
      </c>
      <c r="I21" s="28" t="s">
        <v>29</v>
      </c>
    </row>
    <row r="22" spans="1:9" ht="14.25" customHeight="1">
      <c r="A22" s="22" t="s">
        <v>55</v>
      </c>
      <c r="B22" s="16" t="s">
        <v>30</v>
      </c>
      <c r="C22" s="16">
        <v>4070</v>
      </c>
      <c r="D22" s="17">
        <v>4030</v>
      </c>
      <c r="E22" s="17">
        <v>4150</v>
      </c>
      <c r="F22" s="23">
        <v>4030</v>
      </c>
      <c r="G22" s="27">
        <f t="shared" ref="G22:G25" si="2">100000/C22</f>
        <v>24.570024570024572</v>
      </c>
      <c r="H22" s="19">
        <f t="shared" si="1"/>
        <v>-982.80098280098287</v>
      </c>
      <c r="I22" s="28" t="s">
        <v>21</v>
      </c>
    </row>
    <row r="23" spans="1:9" ht="14.25" customHeight="1">
      <c r="A23" s="22" t="s">
        <v>56</v>
      </c>
      <c r="B23" s="16" t="s">
        <v>30</v>
      </c>
      <c r="C23" s="17">
        <v>694</v>
      </c>
      <c r="D23" s="17">
        <v>688</v>
      </c>
      <c r="E23" s="17">
        <v>710</v>
      </c>
      <c r="F23" s="23">
        <v>695.5</v>
      </c>
      <c r="G23" s="27">
        <f t="shared" si="2"/>
        <v>144.09221902017291</v>
      </c>
      <c r="H23" s="19">
        <f t="shared" si="1"/>
        <v>216.13832853025934</v>
      </c>
      <c r="I23" s="28" t="s">
        <v>48</v>
      </c>
    </row>
    <row r="24" spans="1:9" ht="14.25" customHeight="1">
      <c r="A24" s="22" t="s">
        <v>62</v>
      </c>
      <c r="B24" s="16" t="s">
        <v>30</v>
      </c>
      <c r="C24" s="17">
        <v>722</v>
      </c>
      <c r="D24" s="17">
        <v>715</v>
      </c>
      <c r="E24" s="17">
        <v>736</v>
      </c>
      <c r="F24" s="23">
        <v>729.5</v>
      </c>
      <c r="G24" s="27">
        <f t="shared" si="2"/>
        <v>138.50415512465375</v>
      </c>
      <c r="H24" s="19">
        <f t="shared" ref="H24:H25" si="3">+G24*(F24-C24)</f>
        <v>1038.7811634349032</v>
      </c>
      <c r="I24" s="28" t="s">
        <v>45</v>
      </c>
    </row>
    <row r="25" spans="1:9" ht="14.25" customHeight="1">
      <c r="A25" s="22" t="s">
        <v>63</v>
      </c>
      <c r="B25" s="16" t="s">
        <v>30</v>
      </c>
      <c r="C25" s="17">
        <v>171.2</v>
      </c>
      <c r="D25" s="17">
        <v>169.6</v>
      </c>
      <c r="E25" s="17">
        <v>176</v>
      </c>
      <c r="F25" s="23">
        <v>171.2</v>
      </c>
      <c r="G25" s="27">
        <f t="shared" si="2"/>
        <v>584.1121495327103</v>
      </c>
      <c r="H25" s="19">
        <f t="shared" si="3"/>
        <v>0</v>
      </c>
      <c r="I25" s="28" t="s">
        <v>48</v>
      </c>
    </row>
    <row r="26" spans="1:9" ht="14.25" customHeight="1">
      <c r="A26" s="22"/>
      <c r="B26" s="16"/>
      <c r="C26" s="17"/>
      <c r="D26" s="17"/>
      <c r="E26" s="17"/>
      <c r="F26" s="23"/>
      <c r="G26" s="27"/>
      <c r="H26" s="19"/>
      <c r="I26" s="28"/>
    </row>
    <row r="27" spans="1:9" ht="14.25" customHeight="1">
      <c r="A27" s="22"/>
      <c r="B27" s="16"/>
      <c r="C27" s="17"/>
      <c r="D27" s="17"/>
      <c r="E27" s="17"/>
      <c r="F27" s="23"/>
      <c r="G27" s="27"/>
      <c r="H27" s="19"/>
      <c r="I27" s="28"/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61" t="s">
        <v>10</v>
      </c>
      <c r="B31" s="61"/>
      <c r="C31" s="61"/>
      <c r="D31" s="61"/>
      <c r="E31" s="61"/>
      <c r="F31" s="61"/>
      <c r="G31" s="61"/>
      <c r="H31" s="24">
        <f>SUM(H21:H30)</f>
        <v>370.15772485045409</v>
      </c>
      <c r="I31" s="29"/>
    </row>
    <row r="32" spans="1:9">
      <c r="A32" s="55" t="s">
        <v>22</v>
      </c>
      <c r="B32" s="55"/>
      <c r="C32" s="55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7" t="s">
        <v>11</v>
      </c>
      <c r="B36" s="57"/>
      <c r="C36" s="57"/>
      <c r="D36" s="57"/>
      <c r="E36" s="57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7" t="s">
        <v>14</v>
      </c>
      <c r="B45" s="57"/>
      <c r="C45" s="57"/>
      <c r="D45" s="57"/>
      <c r="E45" s="57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7" t="s">
        <v>32</v>
      </c>
      <c r="B51" s="57"/>
      <c r="C51" s="57"/>
      <c r="D51" s="57"/>
      <c r="E51" s="57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61" t="s">
        <v>10</v>
      </c>
      <c r="B59" s="61"/>
      <c r="C59" s="61"/>
      <c r="D59" s="61"/>
      <c r="E59" s="24" t="e">
        <f>SUM(E53:E58)</f>
        <v>#DIV/0!</v>
      </c>
      <c r="H59" s="36"/>
      <c r="I59" s="7"/>
    </row>
    <row r="60" spans="1:9">
      <c r="A60" s="56" t="s">
        <v>23</v>
      </c>
      <c r="B60" s="55"/>
      <c r="C60" s="55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7" t="s">
        <v>27</v>
      </c>
      <c r="B64" s="57"/>
      <c r="C64" s="57"/>
      <c r="D64" s="57"/>
      <c r="E64" s="57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7" t="s">
        <v>39</v>
      </c>
      <c r="B72" s="57"/>
      <c r="C72" s="57"/>
      <c r="D72" s="57"/>
      <c r="E72" s="57"/>
      <c r="F72" s="57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68</v>
      </c>
      <c r="B74" s="41" t="s">
        <v>69</v>
      </c>
      <c r="C74" s="41" t="s">
        <v>38</v>
      </c>
      <c r="D74" s="40">
        <v>767.5</v>
      </c>
      <c r="E74" s="32">
        <v>707</v>
      </c>
      <c r="F74" s="49" t="s">
        <v>70</v>
      </c>
      <c r="G74" s="6"/>
      <c r="H74" s="36"/>
      <c r="I74" s="15"/>
    </row>
    <row r="75" spans="1:9">
      <c r="A75" s="16" t="s">
        <v>37</v>
      </c>
      <c r="B75" s="41" t="s">
        <v>71</v>
      </c>
      <c r="C75" s="41" t="s">
        <v>30</v>
      </c>
      <c r="D75" s="40">
        <v>1880</v>
      </c>
      <c r="E75" s="32">
        <v>1840</v>
      </c>
      <c r="F75" s="49">
        <v>1950</v>
      </c>
      <c r="G75" s="6"/>
      <c r="H75" s="36"/>
      <c r="I75" s="15"/>
    </row>
    <row r="76" spans="1:9">
      <c r="A76" s="16" t="s">
        <v>37</v>
      </c>
      <c r="B76" s="41" t="s">
        <v>72</v>
      </c>
      <c r="C76" s="41" t="s">
        <v>30</v>
      </c>
      <c r="D76" s="40">
        <v>335</v>
      </c>
      <c r="E76" s="32">
        <v>322</v>
      </c>
      <c r="F76" s="49">
        <v>354</v>
      </c>
      <c r="G76" s="6"/>
      <c r="H76" s="36"/>
      <c r="I76" s="15"/>
    </row>
    <row r="77" spans="1:9">
      <c r="A77" s="16" t="s">
        <v>37</v>
      </c>
      <c r="B77" s="41" t="s">
        <v>73</v>
      </c>
      <c r="C77" s="41" t="s">
        <v>30</v>
      </c>
      <c r="D77" s="40">
        <v>1862</v>
      </c>
      <c r="E77" s="32">
        <v>1820</v>
      </c>
      <c r="F77" s="49">
        <v>1930</v>
      </c>
      <c r="G77" s="6"/>
      <c r="H77" s="36"/>
      <c r="I77" s="15"/>
    </row>
    <row r="78" spans="1:9">
      <c r="A78" s="16" t="s">
        <v>37</v>
      </c>
      <c r="B78" s="41" t="s">
        <v>74</v>
      </c>
      <c r="C78" s="41" t="s">
        <v>30</v>
      </c>
      <c r="D78" s="40">
        <v>1958</v>
      </c>
      <c r="E78" s="32">
        <v>1915</v>
      </c>
      <c r="F78" s="49">
        <v>2030</v>
      </c>
      <c r="G78" s="6"/>
      <c r="H78" s="36"/>
      <c r="I78" s="15"/>
    </row>
    <row r="79" spans="1:9">
      <c r="A79" s="16" t="s">
        <v>41</v>
      </c>
      <c r="B79" s="41" t="s">
        <v>75</v>
      </c>
      <c r="C79" s="41" t="s">
        <v>40</v>
      </c>
      <c r="D79" s="40">
        <v>17</v>
      </c>
      <c r="E79" s="32">
        <v>23</v>
      </c>
      <c r="F79" s="49">
        <v>8</v>
      </c>
      <c r="G79" s="6"/>
      <c r="H79" s="36"/>
      <c r="I79" s="15"/>
    </row>
    <row r="80" spans="1:9">
      <c r="A80" s="16" t="s">
        <v>41</v>
      </c>
      <c r="B80" s="41" t="s">
        <v>76</v>
      </c>
      <c r="C80" s="41" t="s">
        <v>30</v>
      </c>
      <c r="D80" s="40">
        <v>80</v>
      </c>
      <c r="E80" s="32">
        <v>55</v>
      </c>
      <c r="F80" s="49">
        <v>140</v>
      </c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44"/>
      <c r="C83" s="45"/>
      <c r="D83" s="46"/>
      <c r="E83" s="47"/>
      <c r="F83" s="48"/>
      <c r="G83" s="6"/>
      <c r="H83" s="36"/>
      <c r="I83" s="15"/>
    </row>
    <row r="84" spans="1:9">
      <c r="A84" s="44"/>
      <c r="C84" s="45"/>
      <c r="D84" s="46"/>
      <c r="E84" s="47"/>
      <c r="F84" s="48"/>
      <c r="G84" s="6"/>
      <c r="H84" s="36"/>
      <c r="I84" s="15"/>
    </row>
    <row r="85" spans="1:9">
      <c r="A85" s="13"/>
      <c r="C85" s="6"/>
      <c r="D85" s="3"/>
      <c r="E85" s="3"/>
      <c r="F85" s="3"/>
      <c r="G85" s="3"/>
      <c r="H85" s="36"/>
      <c r="I85" s="15"/>
    </row>
    <row r="86" spans="1:9" ht="15" customHeight="1">
      <c r="A86" s="57" t="s">
        <v>33</v>
      </c>
      <c r="B86" s="57"/>
      <c r="C86" s="57"/>
      <c r="D86" s="57"/>
      <c r="E86" s="57"/>
      <c r="F86" s="57"/>
      <c r="G86" s="57"/>
      <c r="H86" s="12"/>
      <c r="I86" s="15"/>
    </row>
    <row r="87" spans="1:9">
      <c r="A87" s="43" t="s">
        <v>35</v>
      </c>
      <c r="B87" s="43" t="s">
        <v>1</v>
      </c>
      <c r="C87" s="43" t="s">
        <v>2</v>
      </c>
      <c r="D87" s="18" t="s">
        <v>3</v>
      </c>
      <c r="E87" s="18" t="s">
        <v>20</v>
      </c>
      <c r="F87" s="18" t="s">
        <v>25</v>
      </c>
      <c r="G87" s="30" t="s">
        <v>9</v>
      </c>
      <c r="H87" s="38"/>
      <c r="I87" s="15"/>
    </row>
    <row r="88" spans="1:9">
      <c r="A88" s="16" t="s">
        <v>37</v>
      </c>
      <c r="B88" s="41" t="s">
        <v>47</v>
      </c>
      <c r="C88" s="41" t="s">
        <v>30</v>
      </c>
      <c r="D88" s="40">
        <v>12642</v>
      </c>
      <c r="E88" s="32">
        <v>13029</v>
      </c>
      <c r="F88" s="19">
        <f>(50000/D88)*(E88-D88)</f>
        <v>1530.6122448979593</v>
      </c>
      <c r="G88" s="17" t="s">
        <v>45</v>
      </c>
      <c r="I88" s="51"/>
    </row>
    <row r="89" spans="1:9">
      <c r="A89" s="16" t="s">
        <v>37</v>
      </c>
      <c r="B89" s="41" t="s">
        <v>73</v>
      </c>
      <c r="C89" s="41" t="s">
        <v>30</v>
      </c>
      <c r="D89" s="40">
        <v>1862</v>
      </c>
      <c r="E89" s="32">
        <v>1820</v>
      </c>
      <c r="F89" s="19">
        <f t="shared" ref="F89" si="4">(50000/D89)*(E89-D89)</f>
        <v>-1127.8195488721806</v>
      </c>
      <c r="G89" s="17" t="s">
        <v>21</v>
      </c>
      <c r="I89" s="51"/>
    </row>
    <row r="90" spans="1:9">
      <c r="A90" s="16" t="s">
        <v>41</v>
      </c>
      <c r="B90" s="41" t="s">
        <v>52</v>
      </c>
      <c r="C90" s="41" t="s">
        <v>40</v>
      </c>
      <c r="D90" s="40">
        <v>47</v>
      </c>
      <c r="E90" s="32">
        <v>36</v>
      </c>
      <c r="F90" s="19">
        <f>(150)*(D90-E90)</f>
        <v>1650</v>
      </c>
      <c r="G90" s="17" t="s">
        <v>45</v>
      </c>
      <c r="I90" s="51"/>
    </row>
    <row r="91" spans="1:9">
      <c r="A91" s="16"/>
      <c r="B91" s="41"/>
      <c r="C91" s="41"/>
      <c r="D91" s="40"/>
      <c r="E91" s="32"/>
      <c r="F91" s="19"/>
      <c r="G91" s="17"/>
      <c r="I91" s="51"/>
    </row>
    <row r="92" spans="1:9">
      <c r="A92" s="16"/>
      <c r="B92" s="41"/>
      <c r="C92" s="41"/>
      <c r="D92" s="40"/>
      <c r="E92" s="32"/>
      <c r="F92" s="19"/>
      <c r="G92" s="17"/>
    </row>
    <row r="93" spans="1:9">
      <c r="A93" s="16"/>
      <c r="B93" s="41"/>
      <c r="C93" s="41"/>
      <c r="D93" s="40"/>
      <c r="E93" s="32"/>
      <c r="F93" s="19"/>
      <c r="G93" s="17"/>
    </row>
    <row r="94" spans="1:9">
      <c r="A94" s="16"/>
      <c r="B94" s="41"/>
      <c r="C94" s="41"/>
      <c r="D94" s="40"/>
      <c r="E94" s="32"/>
      <c r="F94" s="19"/>
      <c r="G94" s="17"/>
    </row>
    <row r="95" spans="1:9">
      <c r="A95" s="16"/>
      <c r="B95" s="41"/>
      <c r="C95" s="41"/>
      <c r="D95" s="40"/>
      <c r="E95" s="32"/>
      <c r="F95" s="19"/>
      <c r="G95" s="17"/>
      <c r="I95" s="15"/>
    </row>
    <row r="96" spans="1:9">
      <c r="A96" s="58" t="s">
        <v>10</v>
      </c>
      <c r="B96" s="59"/>
      <c r="C96" s="59"/>
      <c r="D96" s="59"/>
      <c r="E96" s="60"/>
      <c r="F96" s="39">
        <f>SUM(F88:F95)</f>
        <v>2052.7926960257787</v>
      </c>
      <c r="I96" s="15"/>
    </row>
    <row r="97" spans="1:9">
      <c r="A97" s="56" t="s">
        <v>34</v>
      </c>
      <c r="B97" s="55"/>
      <c r="C97" s="55"/>
      <c r="F97" s="14"/>
      <c r="I97" s="15"/>
    </row>
    <row r="98" spans="1:9" ht="10.8" customHeight="1">
      <c r="F98" s="14"/>
      <c r="I98" s="15"/>
    </row>
    <row r="99" spans="1:9">
      <c r="F99" s="14"/>
      <c r="I99" s="15"/>
    </row>
    <row r="100" spans="1:9">
      <c r="I100" s="15"/>
    </row>
    <row r="101" spans="1:9">
      <c r="I101" s="15"/>
    </row>
    <row r="102" spans="1:9">
      <c r="I102" s="15"/>
    </row>
    <row r="103" spans="1:9" ht="14.4" customHeight="1">
      <c r="A103" s="52" t="s">
        <v>28</v>
      </c>
      <c r="B103" s="53"/>
      <c r="C103" s="53"/>
      <c r="D103" s="53"/>
      <c r="E103" s="53"/>
      <c r="F103" s="53"/>
      <c r="G103" s="54"/>
      <c r="I103" s="15"/>
    </row>
    <row r="104" spans="1:9" ht="14.4" customHeight="1">
      <c r="A104" s="43" t="s">
        <v>19</v>
      </c>
      <c r="B104" s="43" t="s">
        <v>1</v>
      </c>
      <c r="C104" s="43" t="s">
        <v>2</v>
      </c>
      <c r="D104" s="18" t="s">
        <v>3</v>
      </c>
      <c r="E104" s="30" t="s">
        <v>5</v>
      </c>
      <c r="F104" s="30" t="s">
        <v>4</v>
      </c>
      <c r="G104" s="30" t="s">
        <v>29</v>
      </c>
    </row>
    <row r="105" spans="1:9">
      <c r="A105" s="16" t="s">
        <v>37</v>
      </c>
      <c r="B105" s="41" t="s">
        <v>42</v>
      </c>
      <c r="C105" s="41" t="s">
        <v>30</v>
      </c>
      <c r="D105" s="40">
        <v>1103</v>
      </c>
      <c r="E105" s="32">
        <v>1065</v>
      </c>
      <c r="F105" s="49">
        <v>1160</v>
      </c>
    </row>
    <row r="106" spans="1:9">
      <c r="A106" s="16" t="s">
        <v>37</v>
      </c>
      <c r="B106" s="41" t="s">
        <v>43</v>
      </c>
      <c r="C106" s="41" t="s">
        <v>30</v>
      </c>
      <c r="D106" s="40">
        <v>3114</v>
      </c>
      <c r="E106" s="32">
        <v>3035</v>
      </c>
      <c r="F106" s="49">
        <v>3250</v>
      </c>
    </row>
    <row r="107" spans="1:9">
      <c r="A107" s="16" t="s">
        <v>37</v>
      </c>
      <c r="B107" s="41" t="s">
        <v>44</v>
      </c>
      <c r="C107" s="41" t="s">
        <v>30</v>
      </c>
      <c r="D107" s="40">
        <v>685</v>
      </c>
      <c r="E107" s="32">
        <v>661</v>
      </c>
      <c r="F107" s="49">
        <v>715</v>
      </c>
    </row>
    <row r="108" spans="1:9">
      <c r="A108" s="16" t="s">
        <v>37</v>
      </c>
      <c r="B108" s="41" t="s">
        <v>46</v>
      </c>
      <c r="C108" s="41" t="s">
        <v>38</v>
      </c>
      <c r="D108" s="40">
        <v>516</v>
      </c>
      <c r="E108" s="32">
        <v>507</v>
      </c>
      <c r="F108" s="49">
        <v>535</v>
      </c>
    </row>
    <row r="109" spans="1:9">
      <c r="A109" s="16" t="s">
        <v>37</v>
      </c>
      <c r="B109" s="41" t="s">
        <v>49</v>
      </c>
      <c r="C109" s="41" t="s">
        <v>38</v>
      </c>
      <c r="D109" s="40">
        <v>1736</v>
      </c>
      <c r="E109" s="32">
        <v>1689</v>
      </c>
      <c r="F109" s="49">
        <v>1800</v>
      </c>
    </row>
    <row r="110" spans="1:9">
      <c r="A110" s="16" t="s">
        <v>37</v>
      </c>
      <c r="B110" s="41" t="s">
        <v>50</v>
      </c>
      <c r="C110" s="41" t="s">
        <v>30</v>
      </c>
      <c r="D110" s="40">
        <v>5788</v>
      </c>
      <c r="E110" s="32">
        <v>5686</v>
      </c>
      <c r="F110" s="49">
        <v>5940</v>
      </c>
    </row>
    <row r="111" spans="1:9">
      <c r="A111" s="16" t="s">
        <v>37</v>
      </c>
      <c r="B111" s="41" t="s">
        <v>51</v>
      </c>
      <c r="C111" s="41" t="s">
        <v>30</v>
      </c>
      <c r="D111" s="40">
        <v>2815</v>
      </c>
      <c r="E111" s="32">
        <v>2759</v>
      </c>
      <c r="F111" s="49">
        <v>2920</v>
      </c>
    </row>
    <row r="112" spans="1:9">
      <c r="A112" s="16" t="s">
        <v>37</v>
      </c>
      <c r="B112" s="41" t="s">
        <v>53</v>
      </c>
      <c r="C112" s="41" t="s">
        <v>30</v>
      </c>
      <c r="D112" s="40">
        <v>957</v>
      </c>
      <c r="E112" s="32">
        <v>933</v>
      </c>
      <c r="F112" s="49">
        <v>1010</v>
      </c>
    </row>
    <row r="113" spans="1:6">
      <c r="A113" s="16" t="s">
        <v>37</v>
      </c>
      <c r="B113" s="41" t="s">
        <v>71</v>
      </c>
      <c r="C113" s="41" t="s">
        <v>30</v>
      </c>
      <c r="D113" s="40">
        <v>1880</v>
      </c>
      <c r="E113" s="32">
        <v>1840</v>
      </c>
      <c r="F113" s="49">
        <v>1950</v>
      </c>
    </row>
    <row r="114" spans="1:6">
      <c r="A114" s="16" t="s">
        <v>37</v>
      </c>
      <c r="B114" s="41" t="s">
        <v>72</v>
      </c>
      <c r="C114" s="41" t="s">
        <v>30</v>
      </c>
      <c r="D114" s="40">
        <v>335</v>
      </c>
      <c r="E114" s="32">
        <v>322</v>
      </c>
      <c r="F114" s="49">
        <v>354</v>
      </c>
    </row>
    <row r="115" spans="1:6">
      <c r="A115" s="16" t="s">
        <v>37</v>
      </c>
      <c r="B115" s="41" t="s">
        <v>74</v>
      </c>
      <c r="C115" s="41" t="s">
        <v>30</v>
      </c>
      <c r="D115" s="40">
        <v>1958</v>
      </c>
      <c r="E115" s="32">
        <v>1915</v>
      </c>
      <c r="F115" s="49">
        <v>2030</v>
      </c>
    </row>
    <row r="116" spans="1:6">
      <c r="A116" s="16" t="s">
        <v>41</v>
      </c>
      <c r="B116" s="41" t="s">
        <v>75</v>
      </c>
      <c r="C116" s="41" t="s">
        <v>40</v>
      </c>
      <c r="D116" s="40">
        <v>17</v>
      </c>
      <c r="E116" s="32">
        <v>23</v>
      </c>
      <c r="F116" s="49">
        <v>8</v>
      </c>
    </row>
    <row r="117" spans="1:6">
      <c r="A117" s="16" t="s">
        <v>41</v>
      </c>
      <c r="B117" s="41" t="s">
        <v>76</v>
      </c>
      <c r="C117" s="41" t="s">
        <v>30</v>
      </c>
      <c r="D117" s="40">
        <v>80</v>
      </c>
      <c r="E117" s="32">
        <v>55</v>
      </c>
      <c r="F117" s="49">
        <v>140</v>
      </c>
    </row>
  </sheetData>
  <mergeCells count="17">
    <mergeCell ref="A15:G15"/>
    <mergeCell ref="A59:D59"/>
    <mergeCell ref="A64:E64"/>
    <mergeCell ref="A2:I2"/>
    <mergeCell ref="A19:I19"/>
    <mergeCell ref="A31:G31"/>
    <mergeCell ref="A3:I3"/>
    <mergeCell ref="A103:G103"/>
    <mergeCell ref="A32:C32"/>
    <mergeCell ref="A60:C60"/>
    <mergeCell ref="A86:G86"/>
    <mergeCell ref="A97:C97"/>
    <mergeCell ref="A72:F72"/>
    <mergeCell ref="A51:E51"/>
    <mergeCell ref="A45:E45"/>
    <mergeCell ref="A36:E36"/>
    <mergeCell ref="A96:E96"/>
  </mergeCells>
  <phoneticPr fontId="0" type="noConversion"/>
  <conditionalFormatting sqref="F96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2024-09-13T10:16:38Z</dcterms:modified>
</cp:coreProperties>
</file>