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/>
  <c r="G27"/>
  <c r="F50"/>
  <c r="F49"/>
  <c r="F48"/>
  <c r="G26"/>
  <c r="H26" s="1"/>
  <c r="H9"/>
  <c r="G25"/>
  <c r="H25" s="1"/>
  <c r="G21"/>
  <c r="G22"/>
  <c r="H22" s="1"/>
  <c r="G23"/>
  <c r="H23" s="1"/>
  <c r="G24"/>
  <c r="H24" s="1"/>
  <c r="H5"/>
  <c r="H8" l="1"/>
  <c r="H7"/>
  <c r="H6"/>
  <c r="H21" l="1"/>
  <c r="H15" l="1"/>
  <c r="F55" l="1"/>
  <c r="H30" l="1"/>
</calcChain>
</file>

<file path=xl/sharedStrings.xml><?xml version="1.0" encoding="utf-8"?>
<sst xmlns="http://schemas.openxmlformats.org/spreadsheetml/2006/main" count="142" uniqueCount="55">
  <si>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</si>
  <si>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</si>
  <si>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</si>
  <si>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</si>
  <si>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</si>
  <si>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</si>
  <si>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</si>
  <si>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</si>
  <si>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</si>
  <si>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</si>
  <si>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</si>
  <si>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</si>
  <si>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</si>
  <si>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</si>
  <si>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</si>
  <si>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</si>
  <si>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</si>
  <si>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</si>
  <si>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</si>
  <si>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</si>
  <si>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</si>
  <si>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</si>
  <si>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</si>
  <si>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</si>
  <si>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</si>
  <si>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</si>
  <si>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</si>
  <si>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</si>
  <si>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</si>
  <si>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OPTION STRATEGY</t>
  </si>
  <si>
    <t>SELL</t>
  </si>
  <si>
    <t>CLOSE</t>
  </si>
  <si>
    <t>EXIDEIND BULL PUT SPREAD; SIMULTANEOUSLY SELL 510 PUT AT 12 N BUY 500 PUT AT 7.60</t>
  </si>
  <si>
    <t>POLYCAB</t>
  </si>
  <si>
    <t>OFSS</t>
  </si>
  <si>
    <t>HCLTECH</t>
  </si>
  <si>
    <t>MARUTI</t>
  </si>
  <si>
    <t>NIFTY 25000 CALL</t>
  </si>
  <si>
    <t>NEWGEN</t>
  </si>
  <si>
    <t>ACC BEAR CALL SPREAD; SIMUTLANEOUSLY SELL 2300 CALL AT 70 N BUY 2360 CALL AT 41</t>
  </si>
  <si>
    <t>BSOFT</t>
  </si>
  <si>
    <t>NMDC</t>
  </si>
  <si>
    <t>HINDALCO 740 CALL</t>
  </si>
  <si>
    <t>JSWSTEEL 1020 CALL</t>
  </si>
  <si>
    <t>CDSL</t>
  </si>
  <si>
    <t>INTELLECT</t>
  </si>
  <si>
    <t>DEEPAKNTR 2800 CALL</t>
  </si>
  <si>
    <t>KPITTECH</t>
  </si>
  <si>
    <t>TRENT</t>
  </si>
  <si>
    <t>METROPOLIS 2300CALL</t>
  </si>
  <si>
    <t>HINDALCO</t>
  </si>
  <si>
    <t>JMFINANCIAL</t>
  </si>
  <si>
    <t>MOTILALOFS</t>
  </si>
  <si>
    <t>SAPPHIRE</t>
  </si>
  <si>
    <t>NATIONALUM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</si>
</sst>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abSelected="1" topLeftCell="A43" zoomScaleNormal="100" workbookViewId="0">
      <selection activeCell="I57" sqref="I57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9">
      <c r="A3" s="51" t="s">
        <v>16</v>
      </c>
      <c r="B3" s="51"/>
      <c r="C3" s="51"/>
      <c r="D3" s="51"/>
      <c r="E3" s="51"/>
      <c r="F3" s="51"/>
      <c r="G3" s="51"/>
      <c r="H3" s="51"/>
      <c r="I3" s="51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42</v>
      </c>
      <c r="B5" s="15" t="s">
        <v>26</v>
      </c>
      <c r="C5" s="16">
        <v>21</v>
      </c>
      <c r="D5" s="16">
        <v>25</v>
      </c>
      <c r="E5" s="16">
        <v>19.600000000000001</v>
      </c>
      <c r="F5" s="16">
        <v>23.5</v>
      </c>
      <c r="G5" s="22">
        <v>1400</v>
      </c>
      <c r="H5" s="18">
        <f t="shared" ref="H5:H9" si="0">+G5*(F5-C5)</f>
        <v>3500</v>
      </c>
      <c r="I5" s="23" t="s">
        <v>28</v>
      </c>
    </row>
    <row r="6" spans="1:9">
      <c r="A6" s="19" t="s">
        <v>43</v>
      </c>
      <c r="B6" s="15" t="s">
        <v>19</v>
      </c>
      <c r="C6" s="16">
        <v>28.4</v>
      </c>
      <c r="D6" s="16">
        <v>26</v>
      </c>
      <c r="E6" s="16">
        <v>34</v>
      </c>
      <c r="F6" s="16">
        <v>26</v>
      </c>
      <c r="G6" s="22">
        <v>675</v>
      </c>
      <c r="H6" s="18">
        <f t="shared" si="0"/>
        <v>-1619.9999999999991</v>
      </c>
      <c r="I6" s="23" t="s">
        <v>13</v>
      </c>
    </row>
    <row r="7" spans="1:9">
      <c r="A7" s="19" t="s">
        <v>37</v>
      </c>
      <c r="B7" s="15" t="s">
        <v>30</v>
      </c>
      <c r="C7" s="16">
        <v>125</v>
      </c>
      <c r="D7" s="16">
        <v>155</v>
      </c>
      <c r="E7" s="16">
        <v>80</v>
      </c>
      <c r="F7" s="16">
        <v>125</v>
      </c>
      <c r="G7" s="22">
        <v>25</v>
      </c>
      <c r="H7" s="18">
        <f t="shared" si="0"/>
        <v>0</v>
      </c>
      <c r="I7" s="23" t="s">
        <v>31</v>
      </c>
    </row>
    <row r="8" spans="1:9">
      <c r="A8" s="19" t="s">
        <v>46</v>
      </c>
      <c r="B8" s="15" t="s">
        <v>19</v>
      </c>
      <c r="C8" s="16">
        <v>70</v>
      </c>
      <c r="D8" s="16">
        <v>65</v>
      </c>
      <c r="E8" s="16">
        <v>82</v>
      </c>
      <c r="F8" s="16">
        <v>76</v>
      </c>
      <c r="G8" s="22">
        <v>300</v>
      </c>
      <c r="H8" s="18">
        <f t="shared" si="0"/>
        <v>1800</v>
      </c>
      <c r="I8" s="23" t="s">
        <v>28</v>
      </c>
    </row>
    <row r="9" spans="1:9">
      <c r="A9" s="19" t="s">
        <v>49</v>
      </c>
      <c r="B9" s="15" t="s">
        <v>19</v>
      </c>
      <c r="C9" s="16">
        <v>45</v>
      </c>
      <c r="D9" s="16">
        <v>40</v>
      </c>
      <c r="E9" s="16">
        <v>55</v>
      </c>
      <c r="F9" s="16">
        <v>40</v>
      </c>
      <c r="G9" s="22">
        <v>400</v>
      </c>
      <c r="H9" s="18">
        <f t="shared" si="0"/>
        <v>-2000</v>
      </c>
      <c r="I9" s="23" t="s">
        <v>13</v>
      </c>
    </row>
    <row r="10" spans="1:9">
      <c r="A10" s="19"/>
      <c r="B10" s="15"/>
      <c r="C10" s="16"/>
      <c r="D10" s="16"/>
      <c r="E10" s="16"/>
      <c r="F10" s="16"/>
      <c r="G10" s="22"/>
      <c r="H10" s="18"/>
      <c r="I10" s="23"/>
    </row>
    <row r="11" spans="1:9">
      <c r="A11" s="19"/>
      <c r="B11" s="15"/>
      <c r="C11" s="16"/>
      <c r="D11" s="16"/>
      <c r="E11" s="16"/>
      <c r="F11" s="16"/>
      <c r="G11" s="22"/>
      <c r="H11" s="18"/>
      <c r="I11" s="23"/>
    </row>
    <row r="12" spans="1:9">
      <c r="A12" s="19"/>
      <c r="B12" s="15"/>
      <c r="C12" s="16"/>
      <c r="D12" s="16"/>
      <c r="E12" s="16"/>
      <c r="F12" s="16"/>
      <c r="G12" s="22"/>
      <c r="H12" s="18"/>
      <c r="I12" s="23"/>
    </row>
    <row r="13" spans="1:9">
      <c r="A13" s="19"/>
      <c r="B13" s="15"/>
      <c r="C13" s="16"/>
      <c r="D13" s="16"/>
      <c r="E13" s="16"/>
      <c r="F13" s="16"/>
      <c r="G13" s="22"/>
      <c r="H13" s="18"/>
      <c r="I13" s="23"/>
    </row>
    <row r="14" spans="1:9">
      <c r="A14" s="19"/>
      <c r="B14" s="15"/>
      <c r="C14" s="16"/>
      <c r="D14" s="16"/>
      <c r="E14" s="16"/>
      <c r="F14" s="16"/>
      <c r="G14" s="22"/>
      <c r="H14" s="18"/>
      <c r="I14" s="23"/>
    </row>
    <row r="15" spans="1:9">
      <c r="A15" s="56" t="s">
        <v>10</v>
      </c>
      <c r="B15" s="56"/>
      <c r="C15" s="56"/>
      <c r="D15" s="56"/>
      <c r="E15" s="56"/>
      <c r="F15" s="56"/>
      <c r="G15" s="56"/>
      <c r="H15" s="21">
        <f>SUM(H5:H14)</f>
        <v>1680.0000000000009</v>
      </c>
      <c r="I15" s="24"/>
    </row>
    <row r="16" spans="1:9">
      <c r="A16" s="28"/>
      <c r="B16" s="28"/>
      <c r="C16" s="28"/>
      <c r="D16" s="28"/>
      <c r="E16" s="28"/>
      <c r="F16" s="28"/>
      <c r="G16" s="28"/>
      <c r="H16" s="29"/>
      <c r="I16" s="30"/>
    </row>
    <row r="17" spans="1:9">
      <c r="A17" s="28"/>
      <c r="B17" s="37"/>
      <c r="C17" s="28"/>
      <c r="D17" s="28"/>
      <c r="E17" s="28"/>
      <c r="F17" s="28"/>
      <c r="G17" s="28"/>
      <c r="H17" s="29"/>
      <c r="I17" s="30"/>
    </row>
    <row r="18" spans="1:9">
      <c r="A18" s="2"/>
      <c r="I18" s="6"/>
    </row>
    <row r="19" spans="1:9">
      <c r="A19" s="51" t="s">
        <v>20</v>
      </c>
      <c r="B19" s="51"/>
      <c r="C19" s="51"/>
      <c r="D19" s="51"/>
      <c r="E19" s="51"/>
      <c r="F19" s="51"/>
      <c r="G19" s="51"/>
      <c r="H19" s="51"/>
      <c r="I19" s="51"/>
    </row>
    <row r="20" spans="1:9">
      <c r="A20" s="45" t="s">
        <v>1</v>
      </c>
      <c r="B20" s="17" t="s">
        <v>2</v>
      </c>
      <c r="C20" s="17" t="s">
        <v>3</v>
      </c>
      <c r="D20" s="17" t="s">
        <v>5</v>
      </c>
      <c r="E20" s="17" t="s">
        <v>4</v>
      </c>
      <c r="F20" s="17" t="s">
        <v>6</v>
      </c>
      <c r="G20" s="17" t="s">
        <v>24</v>
      </c>
      <c r="H20" s="17" t="s">
        <v>8</v>
      </c>
      <c r="I20" s="17" t="s">
        <v>9</v>
      </c>
    </row>
    <row r="21" spans="1:9" ht="14.25" customHeight="1">
      <c r="A21" s="19" t="s">
        <v>40</v>
      </c>
      <c r="B21" s="15" t="s">
        <v>19</v>
      </c>
      <c r="C21" s="16">
        <v>592</v>
      </c>
      <c r="D21" s="16">
        <v>586</v>
      </c>
      <c r="E21" s="16">
        <v>604</v>
      </c>
      <c r="F21" s="16">
        <v>596.5</v>
      </c>
      <c r="G21" s="22">
        <f>100000/C21</f>
        <v>168.91891891891891</v>
      </c>
      <c r="H21" s="18">
        <f t="shared" ref="H21:H27" si="1">+G21*(F21-C21)</f>
        <v>760.1351351351351</v>
      </c>
      <c r="I21" s="23" t="s">
        <v>28</v>
      </c>
    </row>
    <row r="22" spans="1:9" ht="14.25" customHeight="1">
      <c r="A22" s="19" t="s">
        <v>41</v>
      </c>
      <c r="B22" s="15" t="s">
        <v>26</v>
      </c>
      <c r="C22" s="15">
        <v>229</v>
      </c>
      <c r="D22" s="16">
        <v>226.5</v>
      </c>
      <c r="E22" s="16">
        <v>235</v>
      </c>
      <c r="F22" s="20">
        <v>233</v>
      </c>
      <c r="G22" s="22">
        <f t="shared" ref="G22:G27" si="2">100000/C22</f>
        <v>436.68122270742356</v>
      </c>
      <c r="H22" s="18">
        <f t="shared" si="1"/>
        <v>1746.7248908296942</v>
      </c>
      <c r="I22" s="23" t="s">
        <v>28</v>
      </c>
    </row>
    <row r="23" spans="1:9" ht="14.25" customHeight="1">
      <c r="A23" s="19" t="s">
        <v>44</v>
      </c>
      <c r="B23" s="15" t="s">
        <v>19</v>
      </c>
      <c r="C23" s="16">
        <v>1500</v>
      </c>
      <c r="D23" s="16">
        <v>1480</v>
      </c>
      <c r="E23" s="16">
        <v>1535</v>
      </c>
      <c r="F23" s="20">
        <v>1480</v>
      </c>
      <c r="G23" s="22">
        <f t="shared" si="2"/>
        <v>66.666666666666671</v>
      </c>
      <c r="H23" s="18">
        <f t="shared" si="1"/>
        <v>-1333.3333333333335</v>
      </c>
      <c r="I23" s="23" t="s">
        <v>13</v>
      </c>
    </row>
    <row r="24" spans="1:9" ht="14.25" customHeight="1">
      <c r="A24" s="19" t="s">
        <v>45</v>
      </c>
      <c r="B24" s="15" t="s">
        <v>19</v>
      </c>
      <c r="C24" s="16">
        <v>894</v>
      </c>
      <c r="D24" s="16">
        <v>885</v>
      </c>
      <c r="E24" s="16">
        <v>910</v>
      </c>
      <c r="F24" s="20">
        <v>895.5</v>
      </c>
      <c r="G24" s="22">
        <f t="shared" si="2"/>
        <v>111.85682326621924</v>
      </c>
      <c r="H24" s="18">
        <f t="shared" si="1"/>
        <v>167.78523489932886</v>
      </c>
      <c r="I24" s="23" t="s">
        <v>18</v>
      </c>
    </row>
    <row r="25" spans="1:9" ht="14.25" customHeight="1">
      <c r="A25" s="19" t="s">
        <v>47</v>
      </c>
      <c r="B25" s="15" t="s">
        <v>19</v>
      </c>
      <c r="C25" s="16">
        <v>1770</v>
      </c>
      <c r="D25" s="16">
        <v>1753</v>
      </c>
      <c r="E25" s="16">
        <v>1810</v>
      </c>
      <c r="F25" s="20">
        <v>1785</v>
      </c>
      <c r="G25" s="22">
        <f t="shared" si="2"/>
        <v>56.497175141242941</v>
      </c>
      <c r="H25" s="18">
        <f t="shared" si="1"/>
        <v>847.45762711864415</v>
      </c>
      <c r="I25" s="23" t="s">
        <v>28</v>
      </c>
    </row>
    <row r="26" spans="1:9" ht="14.25" customHeight="1">
      <c r="A26" s="19" t="s">
        <v>48</v>
      </c>
      <c r="B26" s="15" t="s">
        <v>19</v>
      </c>
      <c r="C26" s="16">
        <v>8200</v>
      </c>
      <c r="D26" s="16">
        <v>8120</v>
      </c>
      <c r="E26" s="16">
        <v>8350</v>
      </c>
      <c r="F26" s="20">
        <v>8270</v>
      </c>
      <c r="G26" s="22">
        <f t="shared" si="2"/>
        <v>12.195121951219512</v>
      </c>
      <c r="H26" s="18">
        <f t="shared" si="1"/>
        <v>853.65853658536582</v>
      </c>
      <c r="I26" s="23" t="s">
        <v>28</v>
      </c>
    </row>
    <row r="27" spans="1:9" ht="14.25" customHeight="1">
      <c r="A27" s="19" t="s">
        <v>52</v>
      </c>
      <c r="B27" s="15" t="s">
        <v>19</v>
      </c>
      <c r="C27" s="16">
        <v>800</v>
      </c>
      <c r="D27" s="16">
        <v>792</v>
      </c>
      <c r="E27" s="16">
        <v>814</v>
      </c>
      <c r="F27" s="20">
        <v>811</v>
      </c>
      <c r="G27" s="22">
        <f t="shared" si="2"/>
        <v>125</v>
      </c>
      <c r="H27" s="18">
        <f t="shared" si="1"/>
        <v>1375</v>
      </c>
      <c r="I27" s="23" t="s">
        <v>28</v>
      </c>
    </row>
    <row r="28" spans="1:9" ht="14.25" customHeight="1">
      <c r="A28" s="19"/>
      <c r="B28" s="15"/>
      <c r="C28" s="16"/>
      <c r="D28" s="16"/>
      <c r="E28" s="16"/>
      <c r="F28" s="20"/>
      <c r="G28" s="22"/>
      <c r="H28" s="18"/>
      <c r="I28" s="23"/>
    </row>
    <row r="29" spans="1:9">
      <c r="A29" s="19"/>
      <c r="B29" s="15"/>
      <c r="C29" s="16"/>
      <c r="D29" s="16"/>
      <c r="E29" s="16"/>
      <c r="F29" s="20"/>
      <c r="G29" s="22"/>
      <c r="H29" s="18"/>
      <c r="I29" s="23"/>
    </row>
    <row r="30" spans="1:9">
      <c r="A30" s="56" t="s">
        <v>10</v>
      </c>
      <c r="B30" s="56"/>
      <c r="C30" s="56"/>
      <c r="D30" s="56"/>
      <c r="E30" s="56"/>
      <c r="F30" s="56"/>
      <c r="G30" s="56"/>
      <c r="H30" s="21">
        <f>SUM(H21:H29)</f>
        <v>4417.4280912348349</v>
      </c>
      <c r="I30" s="24"/>
    </row>
    <row r="31" spans="1:9">
      <c r="A31" s="50" t="s">
        <v>14</v>
      </c>
      <c r="B31" s="50"/>
      <c r="C31" s="50"/>
      <c r="I31" s="6"/>
    </row>
    <row r="32" spans="1:9">
      <c r="A32" s="26"/>
      <c r="B32" s="26"/>
      <c r="C32" s="26"/>
      <c r="I32" s="6"/>
    </row>
    <row r="33" spans="1:9">
      <c r="A33" s="26"/>
      <c r="B33" s="26"/>
      <c r="C33" s="26"/>
      <c r="I33" s="6"/>
    </row>
    <row r="34" spans="1:9">
      <c r="I34" s="6"/>
    </row>
    <row r="35" spans="1:9">
      <c r="A35" s="3"/>
      <c r="D35" s="4"/>
      <c r="E35" s="4"/>
      <c r="I35" s="6"/>
    </row>
    <row r="36" spans="1:9">
      <c r="A36" s="9"/>
      <c r="B36" s="10"/>
      <c r="C36" s="10"/>
      <c r="D36" s="10"/>
      <c r="E36" s="10"/>
      <c r="G36" s="7"/>
      <c r="I36" s="6"/>
    </row>
    <row r="37" spans="1:9">
      <c r="A37" s="51" t="s">
        <v>27</v>
      </c>
      <c r="B37" s="51"/>
      <c r="C37" s="51"/>
      <c r="D37" s="51"/>
      <c r="E37" s="51"/>
      <c r="F37" s="51"/>
      <c r="G37" s="11"/>
      <c r="H37" s="31"/>
      <c r="I37" s="6"/>
    </row>
    <row r="38" spans="1:9">
      <c r="A38" s="17" t="s">
        <v>11</v>
      </c>
      <c r="B38" s="17" t="s">
        <v>1</v>
      </c>
      <c r="C38" s="17" t="s">
        <v>2</v>
      </c>
      <c r="D38" s="17" t="s">
        <v>3</v>
      </c>
      <c r="E38" s="17" t="s">
        <v>5</v>
      </c>
      <c r="F38" s="17" t="s">
        <v>4</v>
      </c>
      <c r="G38" s="8"/>
      <c r="H38" s="32"/>
      <c r="I38" s="6"/>
    </row>
    <row r="39" spans="1:9">
      <c r="A39" s="15" t="s">
        <v>25</v>
      </c>
      <c r="B39" s="36" t="s">
        <v>41</v>
      </c>
      <c r="C39" s="36" t="s">
        <v>26</v>
      </c>
      <c r="D39" s="35">
        <v>234.75</v>
      </c>
      <c r="E39" s="27">
        <v>226</v>
      </c>
      <c r="F39" s="44">
        <v>248</v>
      </c>
      <c r="G39" s="5"/>
      <c r="H39" s="31"/>
      <c r="I39" s="14"/>
    </row>
    <row r="40" spans="1:9">
      <c r="A40" s="15" t="s">
        <v>25</v>
      </c>
      <c r="B40" s="36" t="s">
        <v>50</v>
      </c>
      <c r="C40" s="36" t="s">
        <v>19</v>
      </c>
      <c r="D40" s="35">
        <v>746.85</v>
      </c>
      <c r="E40" s="27">
        <v>731.5</v>
      </c>
      <c r="F40" s="44">
        <v>770</v>
      </c>
      <c r="G40" s="5"/>
      <c r="H40" s="31"/>
      <c r="I40" s="14"/>
    </row>
    <row r="41" spans="1:9">
      <c r="A41" s="15" t="s">
        <v>25</v>
      </c>
      <c r="B41" s="36" t="s">
        <v>51</v>
      </c>
      <c r="C41" s="36" t="s">
        <v>19</v>
      </c>
      <c r="D41" s="35">
        <v>148.25</v>
      </c>
      <c r="E41" s="27">
        <v>141.4</v>
      </c>
      <c r="F41" s="44">
        <v>158</v>
      </c>
      <c r="G41" s="5"/>
      <c r="H41" s="31"/>
      <c r="I41" s="14"/>
    </row>
    <row r="42" spans="1:9">
      <c r="A42" s="15" t="s">
        <v>25</v>
      </c>
      <c r="B42" s="36" t="s">
        <v>53</v>
      </c>
      <c r="C42" s="36" t="s">
        <v>19</v>
      </c>
      <c r="D42" s="35">
        <v>367</v>
      </c>
      <c r="E42" s="27">
        <v>352</v>
      </c>
      <c r="F42" s="44">
        <v>390</v>
      </c>
      <c r="G42" s="5"/>
      <c r="H42" s="31"/>
      <c r="I42" s="14"/>
    </row>
    <row r="43" spans="1:9">
      <c r="A43" s="15" t="s">
        <v>25</v>
      </c>
      <c r="B43" s="36" t="s">
        <v>54</v>
      </c>
      <c r="C43" s="36" t="s">
        <v>19</v>
      </c>
      <c r="D43" s="35">
        <v>223.2</v>
      </c>
      <c r="E43" s="27">
        <v>238</v>
      </c>
      <c r="F43" s="44">
        <v>214</v>
      </c>
      <c r="G43" s="5"/>
      <c r="H43" s="31"/>
      <c r="I43" s="14"/>
    </row>
    <row r="44" spans="1:9">
      <c r="A44" s="39"/>
      <c r="C44" s="40"/>
      <c r="D44" s="41"/>
      <c r="E44" s="42"/>
      <c r="F44" s="43"/>
      <c r="G44" s="5"/>
      <c r="H44" s="31"/>
      <c r="I44" s="14"/>
    </row>
    <row r="45" spans="1:9">
      <c r="A45" s="12"/>
      <c r="C45" s="5"/>
      <c r="D45" s="3"/>
      <c r="E45" s="3"/>
      <c r="F45" s="3"/>
      <c r="G45" s="3"/>
      <c r="H45" s="31"/>
      <c r="I45" s="14"/>
    </row>
    <row r="46" spans="1:9" ht="15" customHeight="1">
      <c r="A46" s="51" t="s">
        <v>21</v>
      </c>
      <c r="B46" s="51"/>
      <c r="C46" s="51"/>
      <c r="D46" s="51"/>
      <c r="E46" s="51"/>
      <c r="F46" s="51"/>
      <c r="G46" s="51"/>
      <c r="H46" s="11"/>
      <c r="I46" s="14"/>
    </row>
    <row r="47" spans="1:9">
      <c r="A47" s="38" t="s">
        <v>23</v>
      </c>
      <c r="B47" s="38" t="s">
        <v>1</v>
      </c>
      <c r="C47" s="38" t="s">
        <v>2</v>
      </c>
      <c r="D47" s="17" t="s">
        <v>3</v>
      </c>
      <c r="E47" s="17" t="s">
        <v>12</v>
      </c>
      <c r="F47" s="17" t="s">
        <v>15</v>
      </c>
      <c r="G47" s="25" t="s">
        <v>9</v>
      </c>
      <c r="H47" s="33"/>
      <c r="I47" s="14"/>
    </row>
    <row r="48" spans="1:9">
      <c r="A48" s="15" t="s">
        <v>25</v>
      </c>
      <c r="B48" s="36" t="s">
        <v>38</v>
      </c>
      <c r="C48" s="36" t="s">
        <v>19</v>
      </c>
      <c r="D48" s="35">
        <v>1332</v>
      </c>
      <c r="E48" s="27">
        <v>1380</v>
      </c>
      <c r="F48" s="18">
        <f>(50000/D48)*(E48-D48)</f>
        <v>1801.801801801802</v>
      </c>
      <c r="G48" s="16" t="s">
        <v>28</v>
      </c>
      <c r="I48" s="46"/>
    </row>
    <row r="49" spans="1:9">
      <c r="A49" s="15" t="s">
        <v>25</v>
      </c>
      <c r="B49" s="36" t="s">
        <v>51</v>
      </c>
      <c r="C49" s="36" t="s">
        <v>19</v>
      </c>
      <c r="D49" s="35">
        <v>148.25</v>
      </c>
      <c r="E49" s="27">
        <v>151.9</v>
      </c>
      <c r="F49" s="18">
        <f>(50000/D49)*(E49-D49)</f>
        <v>1231.0286677908955</v>
      </c>
      <c r="G49" s="16" t="s">
        <v>28</v>
      </c>
    </row>
    <row r="50" spans="1:9">
      <c r="A50" s="15" t="s">
        <v>29</v>
      </c>
      <c r="B50" s="36" t="s">
        <v>32</v>
      </c>
      <c r="C50" s="36" t="s">
        <v>30</v>
      </c>
      <c r="D50" s="35">
        <v>4.4000000000000004</v>
      </c>
      <c r="E50" s="27">
        <v>2.85</v>
      </c>
      <c r="F50" s="18">
        <f>(1800)*(D50-E50)</f>
        <v>2790.0000000000005</v>
      </c>
      <c r="G50" s="16" t="s">
        <v>28</v>
      </c>
    </row>
    <row r="51" spans="1:9">
      <c r="A51" s="15"/>
      <c r="B51" s="36"/>
      <c r="C51" s="36"/>
      <c r="D51" s="35"/>
      <c r="E51" s="27"/>
      <c r="F51" s="18"/>
      <c r="G51" s="16"/>
    </row>
    <row r="52" spans="1:9">
      <c r="A52" s="15"/>
      <c r="B52" s="36"/>
      <c r="C52" s="36"/>
      <c r="D52" s="35"/>
      <c r="E52" s="27"/>
      <c r="F52" s="18"/>
      <c r="G52" s="16"/>
    </row>
    <row r="53" spans="1:9">
      <c r="A53" s="15"/>
      <c r="B53" s="36"/>
      <c r="C53" s="36"/>
      <c r="D53" s="35"/>
      <c r="E53" s="27"/>
      <c r="F53" s="18"/>
      <c r="G53" s="16"/>
    </row>
    <row r="54" spans="1:9">
      <c r="A54" s="15"/>
      <c r="B54" s="36"/>
      <c r="C54" s="36"/>
      <c r="D54" s="35"/>
      <c r="E54" s="27"/>
      <c r="F54" s="18"/>
      <c r="G54" s="16"/>
      <c r="I54" s="14"/>
    </row>
    <row r="55" spans="1:9">
      <c r="A55" s="53" t="s">
        <v>10</v>
      </c>
      <c r="B55" s="54"/>
      <c r="C55" s="54"/>
      <c r="D55" s="54"/>
      <c r="E55" s="55"/>
      <c r="F55" s="34">
        <f>SUM(F48:F54)</f>
        <v>5822.8304695926981</v>
      </c>
      <c r="I55" s="14"/>
    </row>
    <row r="56" spans="1:9">
      <c r="A56" s="52" t="s">
        <v>22</v>
      </c>
      <c r="B56" s="50"/>
      <c r="C56" s="50"/>
      <c r="F56" s="13"/>
      <c r="I56" s="14"/>
    </row>
    <row r="57" spans="1:9" ht="10.8" customHeight="1">
      <c r="F57" s="13"/>
      <c r="I57" s="14"/>
    </row>
    <row r="58" spans="1:9">
      <c r="F58" s="13"/>
      <c r="I58" s="14"/>
    </row>
    <row r="59" spans="1:9">
      <c r="I59" s="14"/>
    </row>
    <row r="60" spans="1:9">
      <c r="I60" s="14"/>
    </row>
    <row r="61" spans="1:9">
      <c r="I61" s="14"/>
    </row>
    <row r="62" spans="1:9" ht="14.4" customHeight="1">
      <c r="A62" s="47" t="s">
        <v>17</v>
      </c>
      <c r="B62" s="48"/>
      <c r="C62" s="48"/>
      <c r="D62" s="48"/>
      <c r="E62" s="48"/>
      <c r="F62" s="48"/>
      <c r="G62" s="49"/>
      <c r="I62" s="14"/>
    </row>
    <row r="63" spans="1:9" ht="14.4" customHeight="1">
      <c r="A63" s="38" t="s">
        <v>11</v>
      </c>
      <c r="B63" s="38" t="s">
        <v>1</v>
      </c>
      <c r="C63" s="38" t="s">
        <v>2</v>
      </c>
      <c r="D63" s="17" t="s">
        <v>3</v>
      </c>
      <c r="E63" s="25" t="s">
        <v>5</v>
      </c>
      <c r="F63" s="25" t="s">
        <v>4</v>
      </c>
      <c r="G63" s="25" t="s">
        <v>18</v>
      </c>
    </row>
    <row r="64" spans="1:9">
      <c r="A64" s="15" t="s">
        <v>25</v>
      </c>
      <c r="B64" s="36" t="s">
        <v>33</v>
      </c>
      <c r="C64" s="36" t="s">
        <v>19</v>
      </c>
      <c r="D64" s="35">
        <v>7400</v>
      </c>
      <c r="E64" s="27">
        <v>7240</v>
      </c>
      <c r="F64" s="44">
        <v>7620</v>
      </c>
    </row>
    <row r="65" spans="1:6">
      <c r="A65" s="15" t="s">
        <v>25</v>
      </c>
      <c r="B65" s="36" t="s">
        <v>34</v>
      </c>
      <c r="C65" s="36" t="s">
        <v>19</v>
      </c>
      <c r="D65" s="35">
        <v>11600</v>
      </c>
      <c r="E65" s="27">
        <v>11150</v>
      </c>
      <c r="F65" s="44">
        <v>12200</v>
      </c>
    </row>
    <row r="66" spans="1:6">
      <c r="A66" s="15" t="s">
        <v>25</v>
      </c>
      <c r="B66" s="36" t="s">
        <v>35</v>
      </c>
      <c r="C66" s="36" t="s">
        <v>26</v>
      </c>
      <c r="D66" s="35">
        <v>1825</v>
      </c>
      <c r="E66" s="27">
        <v>1786</v>
      </c>
      <c r="F66" s="44">
        <v>1890</v>
      </c>
    </row>
    <row r="67" spans="1:6">
      <c r="A67" s="15" t="s">
        <v>25</v>
      </c>
      <c r="B67" s="36" t="s">
        <v>36</v>
      </c>
      <c r="C67" s="36" t="s">
        <v>19</v>
      </c>
      <c r="D67" s="35">
        <v>12860</v>
      </c>
      <c r="E67" s="27">
        <v>12630</v>
      </c>
      <c r="F67" s="44">
        <v>13200</v>
      </c>
    </row>
    <row r="68" spans="1:6">
      <c r="A68" s="15" t="s">
        <v>25</v>
      </c>
      <c r="B68" s="36" t="s">
        <v>41</v>
      </c>
      <c r="C68" s="36" t="s">
        <v>26</v>
      </c>
      <c r="D68" s="35">
        <v>234.75</v>
      </c>
      <c r="E68" s="27">
        <v>226</v>
      </c>
      <c r="F68" s="44">
        <v>248</v>
      </c>
    </row>
    <row r="69" spans="1:6">
      <c r="A69" s="15" t="s">
        <v>25</v>
      </c>
      <c r="B69" s="36" t="s">
        <v>50</v>
      </c>
      <c r="C69" s="36" t="s">
        <v>19</v>
      </c>
      <c r="D69" s="35">
        <v>746.85</v>
      </c>
      <c r="E69" s="27">
        <v>731.5</v>
      </c>
      <c r="F69" s="44">
        <v>770</v>
      </c>
    </row>
    <row r="70" spans="1:6">
      <c r="A70" s="15" t="s">
        <v>25</v>
      </c>
      <c r="B70" s="36" t="s">
        <v>51</v>
      </c>
      <c r="C70" s="36" t="s">
        <v>19</v>
      </c>
      <c r="D70" s="35">
        <v>148.25</v>
      </c>
      <c r="E70" s="27">
        <v>141.4</v>
      </c>
      <c r="F70" s="44">
        <v>158</v>
      </c>
    </row>
    <row r="71" spans="1:6">
      <c r="A71" s="15" t="s">
        <v>25</v>
      </c>
      <c r="B71" s="36" t="s">
        <v>53</v>
      </c>
      <c r="C71" s="36" t="s">
        <v>19</v>
      </c>
      <c r="D71" s="35">
        <v>367</v>
      </c>
      <c r="E71" s="27">
        <v>352</v>
      </c>
      <c r="F71" s="44">
        <v>390</v>
      </c>
    </row>
    <row r="72" spans="1:6">
      <c r="A72" s="15" t="s">
        <v>25</v>
      </c>
      <c r="B72" s="36" t="s">
        <v>54</v>
      </c>
      <c r="C72" s="36" t="s">
        <v>19</v>
      </c>
      <c r="D72" s="35">
        <v>223.2</v>
      </c>
      <c r="E72" s="27">
        <v>238</v>
      </c>
      <c r="F72" s="44">
        <v>214</v>
      </c>
    </row>
    <row r="73" spans="1:6">
      <c r="A73" s="15" t="s">
        <v>29</v>
      </c>
      <c r="B73" s="36" t="s">
        <v>39</v>
      </c>
      <c r="C73" s="36" t="s">
        <v>30</v>
      </c>
      <c r="D73" s="35">
        <v>29</v>
      </c>
      <c r="E73" s="27">
        <v>38</v>
      </c>
      <c r="F73" s="44">
        <v>14</v>
      </c>
    </row>
  </sheetData>
  <mergeCells count="11">
    <mergeCell ref="A15:G15"/>
    <mergeCell ref="A2:I2"/>
    <mergeCell ref="A19:I19"/>
    <mergeCell ref="A30:G30"/>
    <mergeCell ref="A3:I3"/>
    <mergeCell ref="A62:G62"/>
    <mergeCell ref="A31:C31"/>
    <mergeCell ref="A46:G46"/>
    <mergeCell ref="A56:C56"/>
    <mergeCell ref="A37:F37"/>
    <mergeCell ref="A55:E55"/>
  </mergeCells>
  <phoneticPr fontId="0" type="noConversion"/>
  <conditionalFormatting sqref="F55 H30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2024-10-11T10:10:14Z</dcterms:modified>
</cp:coreProperties>
</file>