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G27"/>
  <c r="H27" s="1"/>
  <c r="H13"/>
  <c r="F52"/>
  <c r="F50"/>
  <c r="F49"/>
  <c r="F48"/>
  <c r="G26"/>
  <c r="H26" s="1"/>
  <c r="H12"/>
  <c r="H11"/>
  <c r="H10"/>
  <c r="H9"/>
  <c r="G25"/>
  <c r="H25" s="1"/>
  <c r="G21"/>
  <c r="G22"/>
  <c r="H22" s="1"/>
  <c r="G23"/>
  <c r="H23" s="1"/>
  <c r="G24"/>
  <c r="H24" s="1"/>
  <c r="H5"/>
  <c r="H8" l="1"/>
  <c r="H7"/>
  <c r="H6"/>
  <c r="H21" l="1"/>
  <c r="H15" l="1"/>
  <c r="F58" l="1"/>
  <c r="H30" l="1"/>
</calcChain>
</file>

<file path=xl/sharedStrings.xml><?xml version="1.0" encoding="utf-8"?>
<sst xmlns="http://schemas.openxmlformats.org/spreadsheetml/2006/main" count="150" uniqueCount="61">
  <si>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</si>
  <si>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</si>
  <si>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</si>
  <si>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</si>
  <si>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</si>
  <si>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</si>
  <si>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</si>
  <si>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</si>
  <si>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</si>
  <si>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</si>
  <si>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</si>
  <si>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</si>
  <si>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</si>
  <si>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</si>
  <si>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</si>
  <si>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</si>
  <si>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</si>
  <si>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</si>
  <si>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</si>
  <si>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</si>
  <si>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</si>
  <si>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</si>
  <si>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</si>
  <si>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</si>
  <si>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</si>
  <si>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</si>
  <si>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</si>
  <si>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</si>
  <si>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</si>
  <si>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</si>
  <si>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</si>
  <si>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LTIM</t>
  </si>
  <si>
    <t>CLOSE</t>
  </si>
  <si>
    <t>EXIDEIND BULL PUT SPREAD; SIMULTANEOUSLY SELL 510 PUT AT 12 N BUY 500 PUT AT 7.60</t>
  </si>
  <si>
    <t xml:space="preserve">LUPIN   </t>
  </si>
  <si>
    <t>POLYCAB</t>
  </si>
  <si>
    <t>APARIND</t>
  </si>
  <si>
    <t>OFSS</t>
  </si>
  <si>
    <t>MANKIND</t>
  </si>
  <si>
    <t>CIPLA</t>
  </si>
  <si>
    <t>HCLTECH</t>
  </si>
  <si>
    <t>MARUTI</t>
  </si>
  <si>
    <t>FINPIPE</t>
  </si>
  <si>
    <t>TATAPOWER 475 CALL</t>
  </si>
  <si>
    <t>IIFL</t>
  </si>
  <si>
    <t>KNRCON</t>
  </si>
  <si>
    <t>NTPC 430 CALL</t>
  </si>
  <si>
    <t>MUTHOOTFIN 1960 CALL</t>
  </si>
  <si>
    <t>HAL 4500 CALL</t>
  </si>
  <si>
    <t>NIFTY 25000 CALL</t>
  </si>
  <si>
    <t>KOTAKBANK 1840 CALL</t>
  </si>
  <si>
    <t>BANKNIFTY 51600 CALL</t>
  </si>
  <si>
    <t>FLUOROCHEM</t>
  </si>
  <si>
    <t>MAZDOCK</t>
  </si>
  <si>
    <t>BEML</t>
  </si>
  <si>
    <t>AMBUJACEM 590 PUT</t>
  </si>
  <si>
    <t>NIFTY 25000 PUT - EXPIRY TRADE</t>
  </si>
  <si>
    <t>EXIT</t>
  </si>
  <si>
    <t>MNMFIN</t>
  </si>
  <si>
    <t>NEWGEN</t>
  </si>
  <si>
    <t>ACC BEAR CALL SPREAD; SIMUTLANEOUSLY SELL 2300 CALL AT 70 N BUY 2360 CALL AT 41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</si>
</sst>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46" zoomScaleNormal="100" workbookViewId="0">
      <selection activeCell="I59" sqref="I59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43</v>
      </c>
      <c r="B5" s="15" t="s">
        <v>26</v>
      </c>
      <c r="C5" s="16">
        <v>14.5</v>
      </c>
      <c r="D5" s="16">
        <v>13</v>
      </c>
      <c r="E5" s="16">
        <v>19</v>
      </c>
      <c r="F5" s="16">
        <v>15.9</v>
      </c>
      <c r="G5" s="22">
        <v>1350</v>
      </c>
      <c r="H5" s="18">
        <f t="shared" ref="H5:H13" si="0">+G5*(F5-C5)</f>
        <v>1890.0000000000005</v>
      </c>
      <c r="I5" s="23" t="s">
        <v>28</v>
      </c>
    </row>
    <row r="6" spans="1:9">
      <c r="A6" s="19" t="s">
        <v>46</v>
      </c>
      <c r="B6" s="15" t="s">
        <v>19</v>
      </c>
      <c r="C6" s="16">
        <v>9.4</v>
      </c>
      <c r="D6" s="16">
        <v>8.4</v>
      </c>
      <c r="E6" s="16">
        <v>12</v>
      </c>
      <c r="F6" s="16">
        <v>9.5</v>
      </c>
      <c r="G6" s="22">
        <v>1500</v>
      </c>
      <c r="H6" s="18">
        <f t="shared" si="0"/>
        <v>149.99999999999946</v>
      </c>
      <c r="I6" s="23" t="s">
        <v>57</v>
      </c>
    </row>
    <row r="7" spans="1:9">
      <c r="A7" s="19" t="s">
        <v>47</v>
      </c>
      <c r="B7" s="15" t="s">
        <v>19</v>
      </c>
      <c r="C7" s="16">
        <v>50</v>
      </c>
      <c r="D7" s="16">
        <v>47</v>
      </c>
      <c r="E7" s="16">
        <v>60</v>
      </c>
      <c r="F7" s="16">
        <v>56.5</v>
      </c>
      <c r="G7" s="22">
        <v>550</v>
      </c>
      <c r="H7" s="18">
        <f t="shared" si="0"/>
        <v>3575</v>
      </c>
      <c r="I7" s="23" t="s">
        <v>28</v>
      </c>
    </row>
    <row r="8" spans="1:9">
      <c r="A8" s="19" t="s">
        <v>48</v>
      </c>
      <c r="B8" s="15" t="s">
        <v>19</v>
      </c>
      <c r="C8" s="16">
        <v>122</v>
      </c>
      <c r="D8" s="16">
        <v>116</v>
      </c>
      <c r="E8" s="16">
        <v>134</v>
      </c>
      <c r="F8" s="16">
        <v>134</v>
      </c>
      <c r="G8" s="22">
        <v>300</v>
      </c>
      <c r="H8" s="18">
        <f t="shared" si="0"/>
        <v>3600</v>
      </c>
      <c r="I8" s="23" t="s">
        <v>28</v>
      </c>
    </row>
    <row r="9" spans="1:9">
      <c r="A9" s="19" t="s">
        <v>49</v>
      </c>
      <c r="B9" s="15" t="s">
        <v>19</v>
      </c>
      <c r="C9" s="16">
        <v>38</v>
      </c>
      <c r="D9" s="16">
        <v>0.05</v>
      </c>
      <c r="E9" s="16">
        <v>100</v>
      </c>
      <c r="F9" s="16">
        <v>25</v>
      </c>
      <c r="G9" s="22">
        <v>25</v>
      </c>
      <c r="H9" s="18">
        <f t="shared" si="0"/>
        <v>-325</v>
      </c>
      <c r="I9" s="23" t="s">
        <v>57</v>
      </c>
    </row>
    <row r="10" spans="1:9">
      <c r="A10" s="19" t="s">
        <v>50</v>
      </c>
      <c r="B10" s="15" t="s">
        <v>19</v>
      </c>
      <c r="C10" s="16">
        <v>46</v>
      </c>
      <c r="D10" s="16">
        <v>42</v>
      </c>
      <c r="E10" s="16">
        <v>55</v>
      </c>
      <c r="F10" s="16">
        <v>55</v>
      </c>
      <c r="G10" s="22">
        <v>400</v>
      </c>
      <c r="H10" s="18">
        <f t="shared" si="0"/>
        <v>3600</v>
      </c>
      <c r="I10" s="23" t="s">
        <v>28</v>
      </c>
    </row>
    <row r="11" spans="1:9">
      <c r="A11" s="19" t="s">
        <v>51</v>
      </c>
      <c r="B11" s="15" t="s">
        <v>19</v>
      </c>
      <c r="C11" s="16">
        <v>380</v>
      </c>
      <c r="D11" s="16">
        <v>300</v>
      </c>
      <c r="E11" s="16">
        <v>600</v>
      </c>
      <c r="F11" s="16">
        <v>450</v>
      </c>
      <c r="G11" s="22">
        <v>15</v>
      </c>
      <c r="H11" s="18">
        <f t="shared" si="0"/>
        <v>1050</v>
      </c>
      <c r="I11" s="23" t="s">
        <v>28</v>
      </c>
    </row>
    <row r="12" spans="1:9">
      <c r="A12" s="19" t="s">
        <v>55</v>
      </c>
      <c r="B12" s="15" t="s">
        <v>19</v>
      </c>
      <c r="C12" s="16">
        <v>18</v>
      </c>
      <c r="D12" s="16">
        <v>16</v>
      </c>
      <c r="E12" s="16">
        <v>24</v>
      </c>
      <c r="F12" s="16">
        <v>16</v>
      </c>
      <c r="G12" s="22">
        <v>900</v>
      </c>
      <c r="H12" s="18">
        <f t="shared" si="0"/>
        <v>-1800</v>
      </c>
      <c r="I12" s="23" t="s">
        <v>13</v>
      </c>
    </row>
    <row r="13" spans="1:9">
      <c r="A13" s="19" t="s">
        <v>56</v>
      </c>
      <c r="B13" s="15" t="s">
        <v>19</v>
      </c>
      <c r="C13" s="16">
        <v>7</v>
      </c>
      <c r="D13" s="16">
        <v>0.05</v>
      </c>
      <c r="E13" s="16">
        <v>50</v>
      </c>
      <c r="F13" s="16">
        <v>2</v>
      </c>
      <c r="G13" s="22">
        <v>25</v>
      </c>
      <c r="H13" s="18">
        <f t="shared" si="0"/>
        <v>-125</v>
      </c>
      <c r="I13" s="23" t="s">
        <v>32</v>
      </c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56" t="s">
        <v>10</v>
      </c>
      <c r="B15" s="56"/>
      <c r="C15" s="56"/>
      <c r="D15" s="56"/>
      <c r="E15" s="56"/>
      <c r="F15" s="56"/>
      <c r="G15" s="56"/>
      <c r="H15" s="21">
        <f>SUM(H5:H14)</f>
        <v>11615</v>
      </c>
      <c r="I15" s="24"/>
    </row>
    <row r="16" spans="1:9">
      <c r="A16" s="28"/>
      <c r="B16" s="28"/>
      <c r="C16" s="28"/>
      <c r="D16" s="28"/>
      <c r="E16" s="28"/>
      <c r="F16" s="28"/>
      <c r="G16" s="28"/>
      <c r="H16" s="29"/>
      <c r="I16" s="30"/>
    </row>
    <row r="17" spans="1:9">
      <c r="A17" s="28"/>
      <c r="B17" s="37"/>
      <c r="C17" s="28"/>
      <c r="D17" s="28"/>
      <c r="E17" s="28"/>
      <c r="F17" s="28"/>
      <c r="G17" s="28"/>
      <c r="H17" s="29"/>
      <c r="I17" s="30"/>
    </row>
    <row r="18" spans="1:9">
      <c r="A18" s="2"/>
      <c r="I18" s="6"/>
    </row>
    <row r="19" spans="1:9">
      <c r="A19" s="51" t="s">
        <v>20</v>
      </c>
      <c r="B19" s="51"/>
      <c r="C19" s="51"/>
      <c r="D19" s="51"/>
      <c r="E19" s="51"/>
      <c r="F19" s="51"/>
      <c r="G19" s="51"/>
      <c r="H19" s="51"/>
      <c r="I19" s="51"/>
    </row>
    <row r="20" spans="1:9">
      <c r="A20" s="45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42</v>
      </c>
      <c r="B21" s="15" t="s">
        <v>26</v>
      </c>
      <c r="C21" s="16">
        <v>293</v>
      </c>
      <c r="D21" s="16">
        <v>290</v>
      </c>
      <c r="E21" s="16">
        <v>299</v>
      </c>
      <c r="F21" s="16">
        <v>290</v>
      </c>
      <c r="G21" s="22">
        <f>100000/C21</f>
        <v>341.29692832764505</v>
      </c>
      <c r="H21" s="18">
        <f t="shared" ref="H21:H26" si="1">+G21*(F21-C21)</f>
        <v>-1023.8907849829352</v>
      </c>
      <c r="I21" s="23" t="s">
        <v>13</v>
      </c>
    </row>
    <row r="22" spans="1:9" ht="14.25" customHeight="1">
      <c r="A22" s="19" t="s">
        <v>44</v>
      </c>
      <c r="B22" s="15" t="s">
        <v>19</v>
      </c>
      <c r="C22" s="15">
        <v>462</v>
      </c>
      <c r="D22" s="16">
        <v>457</v>
      </c>
      <c r="E22" s="16">
        <v>472</v>
      </c>
      <c r="F22" s="20">
        <v>466.5</v>
      </c>
      <c r="G22" s="22">
        <f t="shared" ref="G22:G27" si="2">100000/C22</f>
        <v>216.45021645021646</v>
      </c>
      <c r="H22" s="18">
        <f t="shared" si="1"/>
        <v>974.02597402597405</v>
      </c>
      <c r="I22" s="23" t="s">
        <v>28</v>
      </c>
    </row>
    <row r="23" spans="1:9" ht="14.25" customHeight="1">
      <c r="A23" s="19" t="s">
        <v>45</v>
      </c>
      <c r="B23" s="15" t="s">
        <v>19</v>
      </c>
      <c r="C23" s="16">
        <v>326</v>
      </c>
      <c r="D23" s="16">
        <v>323</v>
      </c>
      <c r="E23" s="16">
        <v>333</v>
      </c>
      <c r="F23" s="20">
        <v>323</v>
      </c>
      <c r="G23" s="22">
        <f t="shared" si="2"/>
        <v>306.74846625766872</v>
      </c>
      <c r="H23" s="18">
        <f t="shared" si="1"/>
        <v>-920.24539877300617</v>
      </c>
      <c r="I23" s="23" t="s">
        <v>13</v>
      </c>
    </row>
    <row r="24" spans="1:9" ht="14.25" customHeight="1">
      <c r="A24" s="19" t="s">
        <v>52</v>
      </c>
      <c r="B24" s="15" t="s">
        <v>19</v>
      </c>
      <c r="C24" s="16">
        <v>4645</v>
      </c>
      <c r="D24" s="16">
        <v>4600</v>
      </c>
      <c r="E24" s="16">
        <v>4740</v>
      </c>
      <c r="F24" s="20">
        <v>4695</v>
      </c>
      <c r="G24" s="22">
        <f t="shared" si="2"/>
        <v>21.528525296017222</v>
      </c>
      <c r="H24" s="18">
        <f t="shared" si="1"/>
        <v>1076.4262648008612</v>
      </c>
      <c r="I24" s="23" t="s">
        <v>28</v>
      </c>
    </row>
    <row r="25" spans="1:9" ht="14.25" customHeight="1">
      <c r="A25" s="19" t="s">
        <v>53</v>
      </c>
      <c r="B25" s="15" t="s">
        <v>19</v>
      </c>
      <c r="C25" s="16">
        <v>4302</v>
      </c>
      <c r="D25" s="16">
        <v>4260</v>
      </c>
      <c r="E25" s="16">
        <v>4420</v>
      </c>
      <c r="F25" s="20">
        <v>4358</v>
      </c>
      <c r="G25" s="22">
        <f t="shared" si="2"/>
        <v>23.245002324500234</v>
      </c>
      <c r="H25" s="18">
        <f t="shared" si="1"/>
        <v>1301.7201301720131</v>
      </c>
      <c r="I25" s="23" t="s">
        <v>28</v>
      </c>
    </row>
    <row r="26" spans="1:9" ht="14.25" customHeight="1">
      <c r="A26" s="19" t="s">
        <v>54</v>
      </c>
      <c r="B26" s="15" t="s">
        <v>19</v>
      </c>
      <c r="C26" s="16">
        <v>3756</v>
      </c>
      <c r="D26" s="16">
        <v>3720</v>
      </c>
      <c r="E26" s="16">
        <v>3840</v>
      </c>
      <c r="F26" s="20">
        <v>3720</v>
      </c>
      <c r="G26" s="22">
        <f t="shared" si="2"/>
        <v>26.624068157614484</v>
      </c>
      <c r="H26" s="18">
        <f t="shared" si="1"/>
        <v>-958.46645367412145</v>
      </c>
      <c r="I26" s="23" t="s">
        <v>13</v>
      </c>
    </row>
    <row r="27" spans="1:9" ht="14.25" customHeight="1">
      <c r="A27" s="19" t="s">
        <v>58</v>
      </c>
      <c r="B27" s="15" t="s">
        <v>30</v>
      </c>
      <c r="C27" s="16">
        <v>284</v>
      </c>
      <c r="D27" s="16">
        <v>287</v>
      </c>
      <c r="E27" s="16">
        <v>278</v>
      </c>
      <c r="F27" s="20">
        <v>284.5</v>
      </c>
      <c r="G27" s="22">
        <f t="shared" si="2"/>
        <v>352.11267605633805</v>
      </c>
      <c r="H27" s="18">
        <f>+G27*(C27-F27)</f>
        <v>-176.05633802816902</v>
      </c>
      <c r="I27" s="23" t="s">
        <v>32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56" t="s">
        <v>10</v>
      </c>
      <c r="B30" s="56"/>
      <c r="C30" s="56"/>
      <c r="D30" s="56"/>
      <c r="E30" s="56"/>
      <c r="F30" s="56"/>
      <c r="G30" s="56"/>
      <c r="H30" s="21">
        <f>SUM(H21:H29)</f>
        <v>273.51339354061639</v>
      </c>
      <c r="I30" s="24"/>
    </row>
    <row r="31" spans="1:9">
      <c r="A31" s="50" t="s">
        <v>14</v>
      </c>
      <c r="B31" s="50"/>
      <c r="C31" s="50"/>
      <c r="I31" s="6"/>
    </row>
    <row r="32" spans="1:9">
      <c r="A32" s="26"/>
      <c r="B32" s="26"/>
      <c r="C32" s="26"/>
      <c r="I32" s="6"/>
    </row>
    <row r="33" spans="1:9">
      <c r="A33" s="26"/>
      <c r="B33" s="26"/>
      <c r="C33" s="26"/>
      <c r="I33" s="6"/>
    </row>
    <row r="34" spans="1:9">
      <c r="I34" s="6"/>
    </row>
    <row r="35" spans="1:9">
      <c r="A35" s="3"/>
      <c r="D35" s="4"/>
      <c r="E35" s="4"/>
      <c r="I35" s="6"/>
    </row>
    <row r="36" spans="1:9">
      <c r="A36" s="9"/>
      <c r="B36" s="10"/>
      <c r="C36" s="10"/>
      <c r="D36" s="10"/>
      <c r="E36" s="10"/>
      <c r="G36" s="7"/>
      <c r="I36" s="6"/>
    </row>
    <row r="37" spans="1:9">
      <c r="A37" s="51" t="s">
        <v>27</v>
      </c>
      <c r="B37" s="51"/>
      <c r="C37" s="51"/>
      <c r="D37" s="51"/>
      <c r="E37" s="51"/>
      <c r="F37" s="51"/>
      <c r="G37" s="11"/>
      <c r="H37" s="31"/>
      <c r="I37" s="6"/>
    </row>
    <row r="38" spans="1:9">
      <c r="A38" s="17" t="s">
        <v>11</v>
      </c>
      <c r="B38" s="17" t="s">
        <v>1</v>
      </c>
      <c r="C38" s="17" t="s">
        <v>2</v>
      </c>
      <c r="D38" s="17" t="s">
        <v>3</v>
      </c>
      <c r="E38" s="17" t="s">
        <v>5</v>
      </c>
      <c r="F38" s="17" t="s">
        <v>4</v>
      </c>
      <c r="G38" s="8"/>
      <c r="H38" s="32"/>
      <c r="I38" s="6"/>
    </row>
    <row r="39" spans="1:9">
      <c r="A39" s="15" t="s">
        <v>25</v>
      </c>
      <c r="B39" s="36" t="s">
        <v>40</v>
      </c>
      <c r="C39" s="36" t="s">
        <v>26</v>
      </c>
      <c r="D39" s="35">
        <v>1825</v>
      </c>
      <c r="E39" s="27">
        <v>1786</v>
      </c>
      <c r="F39" s="44">
        <v>1890</v>
      </c>
      <c r="G39" s="5"/>
      <c r="H39" s="31"/>
      <c r="I39" s="14"/>
    </row>
    <row r="40" spans="1:9">
      <c r="A40" s="15" t="s">
        <v>25</v>
      </c>
      <c r="B40" s="36" t="s">
        <v>41</v>
      </c>
      <c r="C40" s="36" t="s">
        <v>19</v>
      </c>
      <c r="D40" s="35">
        <v>12860</v>
      </c>
      <c r="E40" s="27">
        <v>12630</v>
      </c>
      <c r="F40" s="44">
        <v>13200</v>
      </c>
      <c r="G40" s="5"/>
      <c r="H40" s="31"/>
      <c r="I40" s="14"/>
    </row>
    <row r="41" spans="1:9">
      <c r="A41" s="15" t="s">
        <v>25</v>
      </c>
      <c r="B41" s="36" t="s">
        <v>59</v>
      </c>
      <c r="C41" s="36" t="s">
        <v>19</v>
      </c>
      <c r="D41" s="35">
        <v>1332</v>
      </c>
      <c r="E41" s="27">
        <v>1280</v>
      </c>
      <c r="F41" s="44">
        <v>1380</v>
      </c>
      <c r="G41" s="5"/>
      <c r="H41" s="31"/>
      <c r="I41" s="14"/>
    </row>
    <row r="42" spans="1:9">
      <c r="A42" s="15" t="s">
        <v>29</v>
      </c>
      <c r="B42" s="36" t="s">
        <v>60</v>
      </c>
      <c r="C42" s="36" t="s">
        <v>30</v>
      </c>
      <c r="D42" s="35">
        <v>29</v>
      </c>
      <c r="E42" s="27">
        <v>38</v>
      </c>
      <c r="F42" s="44">
        <v>14</v>
      </c>
      <c r="G42" s="5"/>
      <c r="H42" s="31"/>
      <c r="I42" s="14"/>
    </row>
    <row r="43" spans="1:9">
      <c r="A43" s="39"/>
      <c r="C43" s="40"/>
      <c r="D43" s="41"/>
      <c r="E43" s="42"/>
      <c r="F43" s="43"/>
      <c r="G43" s="5"/>
      <c r="H43" s="31"/>
      <c r="I43" s="14"/>
    </row>
    <row r="44" spans="1:9">
      <c r="A44" s="39"/>
      <c r="C44" s="40"/>
      <c r="D44" s="41"/>
      <c r="E44" s="42"/>
      <c r="F44" s="43"/>
      <c r="G44" s="5"/>
      <c r="H44" s="31"/>
      <c r="I44" s="14"/>
    </row>
    <row r="45" spans="1:9">
      <c r="A45" s="12"/>
      <c r="C45" s="5"/>
      <c r="D45" s="3"/>
      <c r="E45" s="3"/>
      <c r="F45" s="3"/>
      <c r="G45" s="3"/>
      <c r="H45" s="31"/>
      <c r="I45" s="14"/>
    </row>
    <row r="46" spans="1:9" ht="15" customHeight="1">
      <c r="A46" s="51" t="s">
        <v>21</v>
      </c>
      <c r="B46" s="51"/>
      <c r="C46" s="51"/>
      <c r="D46" s="51"/>
      <c r="E46" s="51"/>
      <c r="F46" s="51"/>
      <c r="G46" s="51"/>
      <c r="H46" s="11"/>
      <c r="I46" s="14"/>
    </row>
    <row r="47" spans="1:9">
      <c r="A47" s="38" t="s">
        <v>23</v>
      </c>
      <c r="B47" s="38" t="s">
        <v>1</v>
      </c>
      <c r="C47" s="38" t="s">
        <v>2</v>
      </c>
      <c r="D47" s="17" t="s">
        <v>3</v>
      </c>
      <c r="E47" s="17" t="s">
        <v>12</v>
      </c>
      <c r="F47" s="17" t="s">
        <v>15</v>
      </c>
      <c r="G47" s="25" t="s">
        <v>9</v>
      </c>
      <c r="H47" s="33"/>
      <c r="I47" s="14"/>
    </row>
    <row r="48" spans="1:9">
      <c r="A48" s="15" t="s">
        <v>25</v>
      </c>
      <c r="B48" s="36" t="s">
        <v>36</v>
      </c>
      <c r="C48" s="36" t="s">
        <v>19</v>
      </c>
      <c r="D48" s="35">
        <v>10000</v>
      </c>
      <c r="E48" s="27">
        <v>10321</v>
      </c>
      <c r="F48" s="18">
        <f>(50000/D48)*(E48-D48)</f>
        <v>1605</v>
      </c>
      <c r="G48" s="16" t="s">
        <v>28</v>
      </c>
      <c r="I48" s="46"/>
    </row>
    <row r="49" spans="1:9">
      <c r="A49" s="15" t="s">
        <v>25</v>
      </c>
      <c r="B49" s="36" t="s">
        <v>34</v>
      </c>
      <c r="C49" s="36" t="s">
        <v>26</v>
      </c>
      <c r="D49" s="35">
        <v>2270</v>
      </c>
      <c r="E49" s="27">
        <v>2195</v>
      </c>
      <c r="F49" s="18">
        <f>(50000/D49)*(E49-D49)</f>
        <v>-1651.9823788546255</v>
      </c>
      <c r="G49" s="16" t="s">
        <v>13</v>
      </c>
    </row>
    <row r="50" spans="1:9">
      <c r="A50" s="15" t="s">
        <v>25</v>
      </c>
      <c r="B50" s="36" t="s">
        <v>39</v>
      </c>
      <c r="C50" s="36" t="s">
        <v>19</v>
      </c>
      <c r="D50" s="35">
        <v>1679</v>
      </c>
      <c r="E50" s="27">
        <v>1644</v>
      </c>
      <c r="F50" s="18">
        <f>(50000/D50)*(E50-D50)</f>
        <v>-1042.2870756402619</v>
      </c>
      <c r="G50" s="16" t="s">
        <v>13</v>
      </c>
    </row>
    <row r="51" spans="1:9">
      <c r="A51" s="15" t="s">
        <v>25</v>
      </c>
      <c r="B51" s="36" t="s">
        <v>31</v>
      </c>
      <c r="C51" s="36" t="s">
        <v>19</v>
      </c>
      <c r="D51" s="35">
        <v>6356</v>
      </c>
      <c r="E51" s="27">
        <v>6400</v>
      </c>
      <c r="F51" s="18">
        <f>(50000/D51)*(E51-D51)</f>
        <v>346.12964128382629</v>
      </c>
      <c r="G51" s="16" t="s">
        <v>18</v>
      </c>
    </row>
    <row r="52" spans="1:9">
      <c r="A52" s="15" t="s">
        <v>25</v>
      </c>
      <c r="B52" s="36" t="s">
        <v>38</v>
      </c>
      <c r="C52" s="36" t="s">
        <v>19</v>
      </c>
      <c r="D52" s="35">
        <v>2668</v>
      </c>
      <c r="E52" s="27">
        <v>2680</v>
      </c>
      <c r="F52" s="18">
        <f>(50000/D52)*(E52-D52)</f>
        <v>224.88755622188907</v>
      </c>
      <c r="G52" s="16" t="s">
        <v>18</v>
      </c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</row>
    <row r="55" spans="1:9">
      <c r="A55" s="15"/>
      <c r="B55" s="36"/>
      <c r="C55" s="36"/>
      <c r="D55" s="35"/>
      <c r="E55" s="27"/>
      <c r="F55" s="18"/>
      <c r="G55" s="16"/>
    </row>
    <row r="56" spans="1:9">
      <c r="A56" s="15"/>
      <c r="B56" s="36"/>
      <c r="C56" s="36"/>
      <c r="D56" s="35"/>
      <c r="E56" s="27"/>
      <c r="F56" s="18"/>
      <c r="G56" s="16"/>
    </row>
    <row r="57" spans="1:9">
      <c r="A57" s="15"/>
      <c r="B57" s="36"/>
      <c r="C57" s="36"/>
      <c r="D57" s="35"/>
      <c r="E57" s="27"/>
      <c r="F57" s="18"/>
      <c r="G57" s="16"/>
      <c r="I57" s="14"/>
    </row>
    <row r="58" spans="1:9">
      <c r="A58" s="53" t="s">
        <v>10</v>
      </c>
      <c r="B58" s="54"/>
      <c r="C58" s="54"/>
      <c r="D58" s="54"/>
      <c r="E58" s="55"/>
      <c r="F58" s="34">
        <f>SUM(F48:F57)</f>
        <v>-518.25225698917211</v>
      </c>
      <c r="I58" s="14"/>
    </row>
    <row r="59" spans="1:9">
      <c r="A59" s="52" t="s">
        <v>22</v>
      </c>
      <c r="B59" s="50"/>
      <c r="C59" s="50"/>
      <c r="F59" s="13"/>
      <c r="I59" s="14"/>
    </row>
    <row r="60" spans="1:9" ht="10.8" customHeight="1">
      <c r="F60" s="13"/>
      <c r="I60" s="14"/>
    </row>
    <row r="61" spans="1:9">
      <c r="F61" s="13"/>
      <c r="I61" s="14"/>
    </row>
    <row r="62" spans="1:9">
      <c r="I62" s="14"/>
    </row>
    <row r="63" spans="1:9">
      <c r="I63" s="14"/>
    </row>
    <row r="64" spans="1:9">
      <c r="I64" s="14"/>
    </row>
    <row r="65" spans="1:9" ht="14.4" customHeight="1">
      <c r="A65" s="47" t="s">
        <v>17</v>
      </c>
      <c r="B65" s="48"/>
      <c r="C65" s="48"/>
      <c r="D65" s="48"/>
      <c r="E65" s="48"/>
      <c r="F65" s="48"/>
      <c r="G65" s="49"/>
      <c r="I65" s="14"/>
    </row>
    <row r="66" spans="1:9" ht="14.4" customHeight="1">
      <c r="A66" s="38" t="s">
        <v>11</v>
      </c>
      <c r="B66" s="38" t="s">
        <v>1</v>
      </c>
      <c r="C66" s="38" t="s">
        <v>2</v>
      </c>
      <c r="D66" s="17" t="s">
        <v>3</v>
      </c>
      <c r="E66" s="25" t="s">
        <v>5</v>
      </c>
      <c r="F66" s="25" t="s">
        <v>4</v>
      </c>
      <c r="G66" s="25" t="s">
        <v>18</v>
      </c>
    </row>
    <row r="67" spans="1:9">
      <c r="A67" s="15" t="s">
        <v>25</v>
      </c>
      <c r="B67" s="36" t="s">
        <v>35</v>
      </c>
      <c r="C67" s="36" t="s">
        <v>19</v>
      </c>
      <c r="D67" s="35">
        <v>7400</v>
      </c>
      <c r="E67" s="27">
        <v>7240</v>
      </c>
      <c r="F67" s="44">
        <v>7620</v>
      </c>
    </row>
    <row r="68" spans="1:9">
      <c r="A68" s="15" t="s">
        <v>25</v>
      </c>
      <c r="B68" s="36" t="s">
        <v>37</v>
      </c>
      <c r="C68" s="36" t="s">
        <v>19</v>
      </c>
      <c r="D68" s="35">
        <v>11600</v>
      </c>
      <c r="E68" s="27">
        <v>11150</v>
      </c>
      <c r="F68" s="44">
        <v>12200</v>
      </c>
    </row>
    <row r="69" spans="1:9">
      <c r="A69" s="15" t="s">
        <v>25</v>
      </c>
      <c r="B69" s="36" t="s">
        <v>40</v>
      </c>
      <c r="C69" s="36" t="s">
        <v>26</v>
      </c>
      <c r="D69" s="35">
        <v>1825</v>
      </c>
      <c r="E69" s="27">
        <v>1786</v>
      </c>
      <c r="F69" s="44">
        <v>1890</v>
      </c>
    </row>
    <row r="70" spans="1:9">
      <c r="A70" s="15" t="s">
        <v>25</v>
      </c>
      <c r="B70" s="36" t="s">
        <v>41</v>
      </c>
      <c r="C70" s="36" t="s">
        <v>19</v>
      </c>
      <c r="D70" s="35">
        <v>12860</v>
      </c>
      <c r="E70" s="27">
        <v>12630</v>
      </c>
      <c r="F70" s="44">
        <v>13200</v>
      </c>
    </row>
    <row r="71" spans="1:9">
      <c r="A71" s="15" t="s">
        <v>25</v>
      </c>
      <c r="B71" s="36" t="s">
        <v>59</v>
      </c>
      <c r="C71" s="36" t="s">
        <v>19</v>
      </c>
      <c r="D71" s="35">
        <v>1332</v>
      </c>
      <c r="E71" s="27">
        <v>1280</v>
      </c>
      <c r="F71" s="44">
        <v>1380</v>
      </c>
    </row>
    <row r="72" spans="1:9">
      <c r="A72" s="15" t="s">
        <v>29</v>
      </c>
      <c r="B72" s="36" t="s">
        <v>60</v>
      </c>
      <c r="C72" s="36" t="s">
        <v>30</v>
      </c>
      <c r="D72" s="35">
        <v>29</v>
      </c>
      <c r="E72" s="27">
        <v>38</v>
      </c>
      <c r="F72" s="44">
        <v>14</v>
      </c>
    </row>
    <row r="73" spans="1:9">
      <c r="A73" s="15" t="s">
        <v>29</v>
      </c>
      <c r="B73" s="36" t="s">
        <v>33</v>
      </c>
      <c r="C73" s="36" t="s">
        <v>30</v>
      </c>
      <c r="D73" s="35">
        <v>4.4000000000000004</v>
      </c>
      <c r="E73" s="27">
        <v>6</v>
      </c>
      <c r="F73" s="44">
        <v>1.5</v>
      </c>
    </row>
  </sheetData>
  <mergeCells count="11">
    <mergeCell ref="A15:G15"/>
    <mergeCell ref="A2:I2"/>
    <mergeCell ref="A19:I19"/>
    <mergeCell ref="A30:G30"/>
    <mergeCell ref="A3:I3"/>
    <mergeCell ref="A65:G65"/>
    <mergeCell ref="A31:C31"/>
    <mergeCell ref="A46:G46"/>
    <mergeCell ref="A59:C59"/>
    <mergeCell ref="A37:F37"/>
    <mergeCell ref="A58:E58"/>
  </mergeCells>
  <phoneticPr fontId="0" type="noConversion"/>
  <conditionalFormatting sqref="F58 H3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2024-10-10T10:10:06Z</dcterms:modified>
</cp:coreProperties>
</file>