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/>
  <c r="F57"/>
  <c r="F56"/>
  <c r="F55"/>
  <c r="F54"/>
  <c r="G28"/>
  <c r="H28" s="1"/>
  <c r="G27"/>
  <c r="H27" s="1"/>
  <c r="G26"/>
  <c r="H26" s="1"/>
  <c r="H12"/>
  <c r="H11"/>
  <c r="H10"/>
  <c r="H9"/>
  <c r="G25"/>
  <c r="H25" s="1"/>
  <c r="G21"/>
  <c r="G22"/>
  <c r="H22" s="1"/>
  <c r="G23"/>
  <c r="H23" s="1"/>
  <c r="G24"/>
  <c r="H24" s="1"/>
  <c r="H5"/>
  <c r="H8" l="1"/>
  <c r="H7"/>
  <c r="H6"/>
  <c r="H21" l="1"/>
  <c r="H15" l="1"/>
  <c r="F63" l="1"/>
  <c r="H30" l="1"/>
</calcChain>
</file>

<file path=xl/sharedStrings.xml><?xml version="1.0" encoding="utf-8"?>
<sst xmlns="http://schemas.openxmlformats.org/spreadsheetml/2006/main" count="172" uniqueCount="64">
  <si>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</si>
  <si>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</si>
  <si>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</si>
  <si>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</si>
  <si>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</si>
  <si>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</si>
  <si>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</si>
  <si>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</si>
  <si>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</si>
  <si>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</si>
  <si>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</si>
  <si>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</si>
  <si>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</si>
  <si>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</si>
  <si>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</si>
  <si>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</si>
  <si>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</si>
  <si>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</si>
  <si>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</si>
  <si>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</si>
  <si>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</si>
  <si>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</si>
  <si>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</si>
  <si>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</si>
  <si>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</si>
  <si>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</si>
  <si>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</si>
  <si>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</si>
  <si>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</si>
  <si>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</si>
  <si>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SELL</t>
  </si>
  <si>
    <t>CGPOWER</t>
  </si>
  <si>
    <t>DIXON</t>
  </si>
  <si>
    <t>LTIM</t>
  </si>
  <si>
    <t>CLOSE</t>
  </si>
  <si>
    <t>MNM</t>
  </si>
  <si>
    <t>TATAPOWER</t>
  </si>
  <si>
    <t>RECLTD</t>
  </si>
  <si>
    <t>TRENT</t>
  </si>
  <si>
    <t>POLYCAB7400 CALL</t>
  </si>
  <si>
    <t>BANKNIFTY 51500 CALL</t>
  </si>
  <si>
    <t>INFY 1960 CALL</t>
  </si>
  <si>
    <t>BAJFINANCE 7400 CALL</t>
  </si>
  <si>
    <t>MAXHEALTH</t>
  </si>
  <si>
    <t>IRCON</t>
  </si>
  <si>
    <t>CDSL</t>
  </si>
  <si>
    <t>ZENSARTECG</t>
  </si>
  <si>
    <t>PRAJIND</t>
  </si>
  <si>
    <t>NIFTY 25150 CALL</t>
  </si>
  <si>
    <t>SUNPHAARMA 1940 CALL</t>
  </si>
  <si>
    <t>MNM 3200CALL</t>
  </si>
  <si>
    <t>BANKNIFY 51000 CALL</t>
  </si>
  <si>
    <t>EXIDEIND BULL PUT SPREAD; SIMULTANEOUSLY SELL 510 PUT AT 12 N BUY 500 PUT AT 7.60</t>
  </si>
  <si>
    <t>LUPIN 2260 LONG CALL OPTION</t>
  </si>
  <si>
    <t xml:space="preserve">LUPIN   </t>
  </si>
  <si>
    <t>POLYCAB</t>
  </si>
  <si>
    <t>APARIND</t>
  </si>
  <si>
    <t>PRUALPHA RECOMM</t>
  </si>
  <si>
    <t xml:space="preserve">EXIDEIND   </t>
  </si>
  <si>
    <t>547.5-559</t>
  </si>
  <si>
    <t>POWERINDIA</t>
  </si>
  <si>
    <t>OFSS</t>
  </si>
  <si>
    <t>MANKIND</t>
  </si>
  <si>
    <t>CIPLA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</si>
</sst>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abSelected="1" topLeftCell="A13" zoomScaleNormal="100" workbookViewId="0">
      <selection activeCell="I57" sqref="I57:I62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39</v>
      </c>
      <c r="B5" s="15" t="s">
        <v>26</v>
      </c>
      <c r="C5" s="16">
        <v>245</v>
      </c>
      <c r="D5" s="16">
        <v>235</v>
      </c>
      <c r="E5" s="16">
        <v>270</v>
      </c>
      <c r="F5" s="16">
        <v>247</v>
      </c>
      <c r="G5" s="22">
        <v>125</v>
      </c>
      <c r="H5" s="18">
        <f t="shared" ref="H5:H12" si="0">+G5*(F5-C5)</f>
        <v>250</v>
      </c>
      <c r="I5" s="23" t="s">
        <v>18</v>
      </c>
    </row>
    <row r="6" spans="1:9">
      <c r="A6" s="19" t="s">
        <v>40</v>
      </c>
      <c r="B6" s="15" t="s">
        <v>19</v>
      </c>
      <c r="C6" s="16">
        <v>220</v>
      </c>
      <c r="D6" s="16">
        <v>120</v>
      </c>
      <c r="E6" s="16">
        <v>400</v>
      </c>
      <c r="F6" s="16">
        <v>290</v>
      </c>
      <c r="G6" s="22">
        <v>15</v>
      </c>
      <c r="H6" s="18">
        <f t="shared" si="0"/>
        <v>1050</v>
      </c>
      <c r="I6" s="23" t="s">
        <v>28</v>
      </c>
    </row>
    <row r="7" spans="1:9">
      <c r="A7" s="19" t="s">
        <v>41</v>
      </c>
      <c r="B7" s="15" t="s">
        <v>19</v>
      </c>
      <c r="C7" s="16">
        <v>47</v>
      </c>
      <c r="D7" s="16">
        <v>43</v>
      </c>
      <c r="E7" s="16">
        <v>55</v>
      </c>
      <c r="F7" s="16">
        <v>47</v>
      </c>
      <c r="G7" s="22">
        <v>400</v>
      </c>
      <c r="H7" s="18">
        <f t="shared" si="0"/>
        <v>0</v>
      </c>
      <c r="I7" s="23" t="s">
        <v>18</v>
      </c>
    </row>
    <row r="8" spans="1:9">
      <c r="A8" s="19" t="s">
        <v>42</v>
      </c>
      <c r="B8" s="15" t="s">
        <v>19</v>
      </c>
      <c r="C8" s="16">
        <v>200</v>
      </c>
      <c r="D8" s="16">
        <v>189</v>
      </c>
      <c r="E8" s="16">
        <v>225</v>
      </c>
      <c r="F8" s="16">
        <v>189</v>
      </c>
      <c r="G8" s="22">
        <v>125</v>
      </c>
      <c r="H8" s="18">
        <f t="shared" si="0"/>
        <v>-1375</v>
      </c>
      <c r="I8" s="23" t="s">
        <v>13</v>
      </c>
    </row>
    <row r="9" spans="1:9">
      <c r="A9" s="19" t="s">
        <v>48</v>
      </c>
      <c r="B9" s="15" t="s">
        <v>19</v>
      </c>
      <c r="C9" s="16">
        <v>95</v>
      </c>
      <c r="D9" s="16">
        <v>65</v>
      </c>
      <c r="E9" s="16">
        <v>140</v>
      </c>
      <c r="F9" s="16">
        <v>65</v>
      </c>
      <c r="G9" s="22">
        <v>25</v>
      </c>
      <c r="H9" s="18">
        <f t="shared" si="0"/>
        <v>-750</v>
      </c>
      <c r="I9" s="23" t="s">
        <v>13</v>
      </c>
    </row>
    <row r="10" spans="1:9">
      <c r="A10" s="19" t="s">
        <v>49</v>
      </c>
      <c r="B10" s="15" t="s">
        <v>19</v>
      </c>
      <c r="C10" s="16">
        <v>30</v>
      </c>
      <c r="D10" s="16">
        <v>26</v>
      </c>
      <c r="E10" s="16">
        <v>39</v>
      </c>
      <c r="F10" s="16">
        <v>37</v>
      </c>
      <c r="G10" s="22">
        <v>350</v>
      </c>
      <c r="H10" s="18">
        <f t="shared" si="0"/>
        <v>2450</v>
      </c>
      <c r="I10" s="23" t="s">
        <v>28</v>
      </c>
    </row>
    <row r="11" spans="1:9">
      <c r="A11" s="19" t="s">
        <v>50</v>
      </c>
      <c r="B11" s="15" t="s">
        <v>19</v>
      </c>
      <c r="C11" s="16">
        <v>79</v>
      </c>
      <c r="D11" s="16">
        <v>75</v>
      </c>
      <c r="E11" s="16">
        <v>88</v>
      </c>
      <c r="F11" s="16">
        <v>75</v>
      </c>
      <c r="G11" s="22">
        <v>350</v>
      </c>
      <c r="H11" s="18">
        <f t="shared" si="0"/>
        <v>-1400</v>
      </c>
      <c r="I11" s="23" t="s">
        <v>13</v>
      </c>
    </row>
    <row r="12" spans="1:9">
      <c r="A12" s="19" t="s">
        <v>51</v>
      </c>
      <c r="B12" s="15" t="s">
        <v>19</v>
      </c>
      <c r="C12" s="16">
        <v>60</v>
      </c>
      <c r="D12" s="16">
        <v>0.05</v>
      </c>
      <c r="E12" s="16">
        <v>180</v>
      </c>
      <c r="F12" s="16">
        <v>8</v>
      </c>
      <c r="G12" s="22">
        <v>15</v>
      </c>
      <c r="H12" s="18">
        <f t="shared" si="0"/>
        <v>-780</v>
      </c>
      <c r="I12" s="23" t="s">
        <v>34</v>
      </c>
    </row>
    <row r="13" spans="1:9">
      <c r="A13" s="19"/>
      <c r="B13" s="15"/>
      <c r="C13" s="16"/>
      <c r="D13" s="16"/>
      <c r="E13" s="16"/>
      <c r="F13" s="16"/>
      <c r="G13" s="22"/>
      <c r="H13" s="18"/>
      <c r="I13" s="23"/>
    </row>
    <row r="14" spans="1:9">
      <c r="A14" s="19"/>
      <c r="B14" s="15"/>
      <c r="C14" s="16"/>
      <c r="D14" s="16"/>
      <c r="E14" s="16"/>
      <c r="F14" s="16"/>
      <c r="G14" s="22"/>
      <c r="H14" s="18"/>
      <c r="I14" s="23"/>
    </row>
    <row r="15" spans="1:9">
      <c r="A15" s="56" t="s">
        <v>10</v>
      </c>
      <c r="B15" s="56"/>
      <c r="C15" s="56"/>
      <c r="D15" s="56"/>
      <c r="E15" s="56"/>
      <c r="F15" s="56"/>
      <c r="G15" s="56"/>
      <c r="H15" s="21">
        <f>SUM(H5:H14)</f>
        <v>-555</v>
      </c>
      <c r="I15" s="24"/>
    </row>
    <row r="16" spans="1:9">
      <c r="A16" s="28"/>
      <c r="B16" s="28"/>
      <c r="C16" s="28"/>
      <c r="D16" s="28"/>
      <c r="E16" s="28"/>
      <c r="F16" s="28"/>
      <c r="G16" s="28"/>
      <c r="H16" s="29"/>
      <c r="I16" s="30"/>
    </row>
    <row r="17" spans="1:9">
      <c r="A17" s="28"/>
      <c r="B17" s="37"/>
      <c r="C17" s="28"/>
      <c r="D17" s="28"/>
      <c r="E17" s="28"/>
      <c r="F17" s="28"/>
      <c r="G17" s="28"/>
      <c r="H17" s="29"/>
      <c r="I17" s="30"/>
    </row>
    <row r="18" spans="1:9">
      <c r="A18" s="2"/>
      <c r="I18" s="6"/>
    </row>
    <row r="19" spans="1:9">
      <c r="A19" s="51" t="s">
        <v>20</v>
      </c>
      <c r="B19" s="51"/>
      <c r="C19" s="51"/>
      <c r="D19" s="51"/>
      <c r="E19" s="51"/>
      <c r="F19" s="51"/>
      <c r="G19" s="51"/>
      <c r="H19" s="51"/>
      <c r="I19" s="51"/>
    </row>
    <row r="20" spans="1:9">
      <c r="A20" s="45" t="s">
        <v>1</v>
      </c>
      <c r="B20" s="17" t="s">
        <v>2</v>
      </c>
      <c r="C20" s="17" t="s">
        <v>3</v>
      </c>
      <c r="D20" s="17" t="s">
        <v>5</v>
      </c>
      <c r="E20" s="17" t="s">
        <v>4</v>
      </c>
      <c r="F20" s="17" t="s">
        <v>6</v>
      </c>
      <c r="G20" s="17" t="s">
        <v>24</v>
      </c>
      <c r="H20" s="17" t="s">
        <v>8</v>
      </c>
      <c r="I20" s="17" t="s">
        <v>9</v>
      </c>
    </row>
    <row r="21" spans="1:9" ht="14.25" customHeight="1">
      <c r="A21" s="19" t="s">
        <v>36</v>
      </c>
      <c r="B21" s="15" t="s">
        <v>26</v>
      </c>
      <c r="C21" s="16">
        <v>462</v>
      </c>
      <c r="D21" s="16">
        <v>457</v>
      </c>
      <c r="E21" s="16">
        <v>473</v>
      </c>
      <c r="F21" s="16">
        <v>466</v>
      </c>
      <c r="G21" s="22">
        <f>100000/C21</f>
        <v>216.45021645021646</v>
      </c>
      <c r="H21" s="18">
        <f t="shared" ref="H21:H28" si="1">+G21*(F21-C21)</f>
        <v>865.80086580086584</v>
      </c>
      <c r="I21" s="23" t="s">
        <v>28</v>
      </c>
    </row>
    <row r="22" spans="1:9" ht="14.25" customHeight="1">
      <c r="A22" s="19" t="s">
        <v>37</v>
      </c>
      <c r="B22" s="15" t="s">
        <v>19</v>
      </c>
      <c r="C22" s="15">
        <v>534</v>
      </c>
      <c r="D22" s="16">
        <v>529</v>
      </c>
      <c r="E22" s="16">
        <v>544</v>
      </c>
      <c r="F22" s="20">
        <v>529</v>
      </c>
      <c r="G22" s="22">
        <f t="shared" ref="G22:G28" si="2">100000/C22</f>
        <v>187.26591760299627</v>
      </c>
      <c r="H22" s="18">
        <f t="shared" si="1"/>
        <v>-936.32958801498137</v>
      </c>
      <c r="I22" s="23" t="s">
        <v>13</v>
      </c>
    </row>
    <row r="23" spans="1:9" ht="14.25" customHeight="1">
      <c r="A23" s="19" t="s">
        <v>38</v>
      </c>
      <c r="B23" s="15" t="s">
        <v>19</v>
      </c>
      <c r="C23" s="16">
        <v>8280</v>
      </c>
      <c r="D23" s="16">
        <v>8200</v>
      </c>
      <c r="E23" s="16">
        <v>8440</v>
      </c>
      <c r="F23" s="20">
        <v>8285</v>
      </c>
      <c r="G23" s="22">
        <f t="shared" si="2"/>
        <v>12.077294685990339</v>
      </c>
      <c r="H23" s="18">
        <f t="shared" si="1"/>
        <v>60.386473429951693</v>
      </c>
      <c r="I23" s="23" t="s">
        <v>18</v>
      </c>
    </row>
    <row r="24" spans="1:9" ht="14.25" customHeight="1">
      <c r="A24" s="19" t="s">
        <v>43</v>
      </c>
      <c r="B24" s="15" t="s">
        <v>19</v>
      </c>
      <c r="C24" s="16">
        <v>975</v>
      </c>
      <c r="D24" s="16">
        <v>965</v>
      </c>
      <c r="E24" s="16">
        <v>995</v>
      </c>
      <c r="F24" s="20">
        <v>965</v>
      </c>
      <c r="G24" s="22">
        <f t="shared" si="2"/>
        <v>102.56410256410257</v>
      </c>
      <c r="H24" s="18">
        <f t="shared" si="1"/>
        <v>-1025.6410256410256</v>
      </c>
      <c r="I24" s="23" t="s">
        <v>13</v>
      </c>
    </row>
    <row r="25" spans="1:9" ht="14.25" customHeight="1">
      <c r="A25" s="19" t="s">
        <v>44</v>
      </c>
      <c r="B25" s="15" t="s">
        <v>19</v>
      </c>
      <c r="C25" s="16">
        <v>225.4</v>
      </c>
      <c r="D25" s="16">
        <v>223</v>
      </c>
      <c r="E25" s="16">
        <v>231</v>
      </c>
      <c r="F25" s="20">
        <v>223</v>
      </c>
      <c r="G25" s="22">
        <f t="shared" si="2"/>
        <v>443.65572315882872</v>
      </c>
      <c r="H25" s="18">
        <f t="shared" si="1"/>
        <v>-1064.7737355811914</v>
      </c>
      <c r="I25" s="23" t="s">
        <v>13</v>
      </c>
    </row>
    <row r="26" spans="1:9" ht="14.25" customHeight="1">
      <c r="A26" s="19" t="s">
        <v>45</v>
      </c>
      <c r="B26" s="15" t="s">
        <v>19</v>
      </c>
      <c r="C26" s="16">
        <v>1465</v>
      </c>
      <c r="D26" s="16">
        <v>1450</v>
      </c>
      <c r="E26" s="16">
        <v>1500</v>
      </c>
      <c r="F26" s="20">
        <v>1450</v>
      </c>
      <c r="G26" s="22">
        <f t="shared" si="2"/>
        <v>68.25938566552901</v>
      </c>
      <c r="H26" s="18">
        <f t="shared" si="1"/>
        <v>-1023.8907849829352</v>
      </c>
      <c r="I26" s="23" t="s">
        <v>13</v>
      </c>
    </row>
    <row r="27" spans="1:9" ht="14.25" customHeight="1">
      <c r="A27" s="19" t="s">
        <v>46</v>
      </c>
      <c r="B27" s="15" t="s">
        <v>19</v>
      </c>
      <c r="C27" s="16">
        <v>691</v>
      </c>
      <c r="D27" s="16">
        <v>684</v>
      </c>
      <c r="E27" s="16">
        <v>706</v>
      </c>
      <c r="F27" s="20">
        <v>689</v>
      </c>
      <c r="G27" s="22">
        <f t="shared" si="2"/>
        <v>144.71780028943559</v>
      </c>
      <c r="H27" s="18">
        <f t="shared" si="1"/>
        <v>-289.43560057887117</v>
      </c>
      <c r="I27" s="23" t="s">
        <v>34</v>
      </c>
    </row>
    <row r="28" spans="1:9" ht="14.25" customHeight="1">
      <c r="A28" s="19" t="s">
        <v>47</v>
      </c>
      <c r="B28" s="15" t="s">
        <v>19</v>
      </c>
      <c r="C28" s="16">
        <v>768</v>
      </c>
      <c r="D28" s="16">
        <v>760</v>
      </c>
      <c r="E28" s="16">
        <v>782</v>
      </c>
      <c r="F28" s="20">
        <v>772</v>
      </c>
      <c r="G28" s="22">
        <f t="shared" si="2"/>
        <v>130.20833333333334</v>
      </c>
      <c r="H28" s="18">
        <f t="shared" si="1"/>
        <v>520.83333333333337</v>
      </c>
      <c r="I28" s="23" t="s">
        <v>34</v>
      </c>
    </row>
    <row r="29" spans="1:9">
      <c r="A29" s="19"/>
      <c r="B29" s="15"/>
      <c r="C29" s="16"/>
      <c r="D29" s="16"/>
      <c r="E29" s="16"/>
      <c r="F29" s="20"/>
      <c r="G29" s="22"/>
      <c r="H29" s="18"/>
      <c r="I29" s="23"/>
    </row>
    <row r="30" spans="1:9">
      <c r="A30" s="56" t="s">
        <v>10</v>
      </c>
      <c r="B30" s="56"/>
      <c r="C30" s="56"/>
      <c r="D30" s="56"/>
      <c r="E30" s="56"/>
      <c r="F30" s="56"/>
      <c r="G30" s="56"/>
      <c r="H30" s="21">
        <f>SUM(H21:H29)</f>
        <v>-2893.0500622348541</v>
      </c>
      <c r="I30" s="24"/>
    </row>
    <row r="31" spans="1:9">
      <c r="A31" s="50" t="s">
        <v>14</v>
      </c>
      <c r="B31" s="50"/>
      <c r="C31" s="50"/>
      <c r="I31" s="6"/>
    </row>
    <row r="32" spans="1:9">
      <c r="A32" s="26"/>
      <c r="B32" s="26"/>
      <c r="C32" s="26"/>
      <c r="I32" s="6"/>
    </row>
    <row r="33" spans="1:9">
      <c r="A33" s="26"/>
      <c r="B33" s="26"/>
      <c r="C33" s="26"/>
      <c r="I33" s="6"/>
    </row>
    <row r="34" spans="1:9">
      <c r="I34" s="6"/>
    </row>
    <row r="35" spans="1:9">
      <c r="A35" s="3"/>
      <c r="D35" s="4"/>
      <c r="E35" s="4"/>
      <c r="I35" s="6"/>
    </row>
    <row r="36" spans="1:9">
      <c r="A36" s="9"/>
      <c r="B36" s="10"/>
      <c r="C36" s="10"/>
      <c r="D36" s="10"/>
      <c r="E36" s="10"/>
      <c r="G36" s="7"/>
      <c r="I36" s="6"/>
    </row>
    <row r="37" spans="1:9">
      <c r="A37" s="51" t="s">
        <v>27</v>
      </c>
      <c r="B37" s="51"/>
      <c r="C37" s="51"/>
      <c r="D37" s="51"/>
      <c r="E37" s="51"/>
      <c r="F37" s="51"/>
      <c r="G37" s="11"/>
      <c r="H37" s="31"/>
      <c r="I37" s="6"/>
    </row>
    <row r="38" spans="1:9">
      <c r="A38" s="17" t="s">
        <v>11</v>
      </c>
      <c r="B38" s="17" t="s">
        <v>1</v>
      </c>
      <c r="C38" s="17" t="s">
        <v>2</v>
      </c>
      <c r="D38" s="17" t="s">
        <v>3</v>
      </c>
      <c r="E38" s="17" t="s">
        <v>5</v>
      </c>
      <c r="F38" s="17" t="s">
        <v>4</v>
      </c>
      <c r="G38" s="8"/>
      <c r="H38" s="32"/>
      <c r="I38" s="6"/>
    </row>
    <row r="39" spans="1:9">
      <c r="A39" s="15" t="s">
        <v>57</v>
      </c>
      <c r="B39" s="36" t="s">
        <v>58</v>
      </c>
      <c r="C39" s="36" t="s">
        <v>26</v>
      </c>
      <c r="D39" s="35">
        <v>515.70000000000005</v>
      </c>
      <c r="E39" s="27">
        <v>487</v>
      </c>
      <c r="F39" s="44" t="s">
        <v>59</v>
      </c>
      <c r="G39" s="5"/>
      <c r="H39" s="31"/>
      <c r="I39" s="14"/>
    </row>
    <row r="40" spans="1:9">
      <c r="A40" s="15" t="s">
        <v>25</v>
      </c>
      <c r="B40" s="36" t="s">
        <v>54</v>
      </c>
      <c r="C40" s="36" t="s">
        <v>26</v>
      </c>
      <c r="D40" s="35">
        <v>2270</v>
      </c>
      <c r="E40" s="27">
        <v>2195</v>
      </c>
      <c r="F40" s="44">
        <v>2360</v>
      </c>
      <c r="G40" s="5"/>
      <c r="H40" s="31"/>
      <c r="I40" s="14"/>
    </row>
    <row r="41" spans="1:9">
      <c r="A41" s="15" t="s">
        <v>25</v>
      </c>
      <c r="B41" s="36" t="s">
        <v>55</v>
      </c>
      <c r="C41" s="36" t="s">
        <v>19</v>
      </c>
      <c r="D41" s="35">
        <v>7400</v>
      </c>
      <c r="E41" s="27">
        <v>7240</v>
      </c>
      <c r="F41" s="44">
        <v>7620</v>
      </c>
      <c r="G41" s="5"/>
      <c r="H41" s="31"/>
      <c r="I41" s="14"/>
    </row>
    <row r="42" spans="1:9">
      <c r="A42" s="15" t="s">
        <v>25</v>
      </c>
      <c r="B42" s="36" t="s">
        <v>56</v>
      </c>
      <c r="C42" s="36" t="s">
        <v>19</v>
      </c>
      <c r="D42" s="35">
        <v>10000</v>
      </c>
      <c r="E42" s="27">
        <v>9500</v>
      </c>
      <c r="F42" s="44">
        <v>10750</v>
      </c>
      <c r="G42" s="5"/>
      <c r="H42" s="31"/>
      <c r="I42" s="14"/>
    </row>
    <row r="43" spans="1:9">
      <c r="A43" s="15" t="s">
        <v>25</v>
      </c>
      <c r="B43" s="36" t="s">
        <v>60</v>
      </c>
      <c r="C43" s="36" t="s">
        <v>19</v>
      </c>
      <c r="D43" s="35">
        <v>14725</v>
      </c>
      <c r="E43" s="27">
        <v>14040</v>
      </c>
      <c r="F43" s="44">
        <v>15400</v>
      </c>
      <c r="G43" s="5"/>
      <c r="H43" s="31"/>
      <c r="I43" s="14"/>
    </row>
    <row r="44" spans="1:9">
      <c r="A44" s="15" t="s">
        <v>25</v>
      </c>
      <c r="B44" s="36" t="s">
        <v>61</v>
      </c>
      <c r="C44" s="36" t="s">
        <v>19</v>
      </c>
      <c r="D44" s="35">
        <v>11600</v>
      </c>
      <c r="E44" s="27">
        <v>11150</v>
      </c>
      <c r="F44" s="44">
        <v>12200</v>
      </c>
      <c r="G44" s="5"/>
      <c r="H44" s="31"/>
      <c r="I44" s="14"/>
    </row>
    <row r="45" spans="1:9">
      <c r="A45" s="15" t="s">
        <v>25</v>
      </c>
      <c r="B45" s="36" t="s">
        <v>62</v>
      </c>
      <c r="C45" s="36" t="s">
        <v>19</v>
      </c>
      <c r="D45" s="35">
        <v>2668</v>
      </c>
      <c r="E45" s="27">
        <v>2578</v>
      </c>
      <c r="F45" s="44">
        <v>2750</v>
      </c>
      <c r="G45" s="5"/>
      <c r="H45" s="31"/>
      <c r="I45" s="14"/>
    </row>
    <row r="46" spans="1:9">
      <c r="A46" s="15" t="s">
        <v>25</v>
      </c>
      <c r="B46" s="36" t="s">
        <v>63</v>
      </c>
      <c r="C46" s="36" t="s">
        <v>19</v>
      </c>
      <c r="D46" s="35">
        <v>1679</v>
      </c>
      <c r="E46" s="27">
        <v>1644</v>
      </c>
      <c r="F46" s="44">
        <v>1730</v>
      </c>
      <c r="G46" s="5"/>
      <c r="H46" s="31"/>
      <c r="I46" s="14"/>
    </row>
    <row r="47" spans="1:9">
      <c r="A47" s="15" t="s">
        <v>29</v>
      </c>
      <c r="B47" s="36" t="s">
        <v>53</v>
      </c>
      <c r="C47" s="36" t="s">
        <v>26</v>
      </c>
      <c r="D47" s="35">
        <v>63</v>
      </c>
      <c r="E47" s="27">
        <v>55</v>
      </c>
      <c r="F47" s="44">
        <v>82</v>
      </c>
      <c r="G47" s="5"/>
      <c r="H47" s="31"/>
      <c r="I47" s="14"/>
    </row>
    <row r="48" spans="1:9">
      <c r="A48" s="15" t="s">
        <v>29</v>
      </c>
      <c r="B48" s="36" t="s">
        <v>52</v>
      </c>
      <c r="C48" s="36" t="s">
        <v>30</v>
      </c>
      <c r="D48" s="35">
        <v>4.4000000000000004</v>
      </c>
      <c r="E48" s="27">
        <v>6</v>
      </c>
      <c r="F48" s="44">
        <v>1.5</v>
      </c>
      <c r="G48" s="5"/>
      <c r="H48" s="31"/>
      <c r="I48" s="14"/>
    </row>
    <row r="49" spans="1:9">
      <c r="A49" s="39"/>
      <c r="C49" s="40"/>
      <c r="D49" s="41"/>
      <c r="E49" s="42"/>
      <c r="F49" s="43"/>
      <c r="G49" s="5"/>
      <c r="H49" s="31"/>
      <c r="I49" s="14"/>
    </row>
    <row r="50" spans="1:9">
      <c r="A50" s="39"/>
      <c r="C50" s="40"/>
      <c r="D50" s="41"/>
      <c r="E50" s="42"/>
      <c r="F50" s="43"/>
      <c r="G50" s="5"/>
      <c r="H50" s="31"/>
      <c r="I50" s="14"/>
    </row>
    <row r="51" spans="1:9">
      <c r="A51" s="12"/>
      <c r="C51" s="5"/>
      <c r="D51" s="3"/>
      <c r="E51" s="3"/>
      <c r="F51" s="3"/>
      <c r="G51" s="3"/>
      <c r="H51" s="31"/>
      <c r="I51" s="14"/>
    </row>
    <row r="52" spans="1:9" ht="15" customHeight="1">
      <c r="A52" s="51" t="s">
        <v>21</v>
      </c>
      <c r="B52" s="51"/>
      <c r="C52" s="51"/>
      <c r="D52" s="51"/>
      <c r="E52" s="51"/>
      <c r="F52" s="51"/>
      <c r="G52" s="51"/>
      <c r="H52" s="11"/>
      <c r="I52" s="14"/>
    </row>
    <row r="53" spans="1:9">
      <c r="A53" s="38" t="s">
        <v>23</v>
      </c>
      <c r="B53" s="38" t="s">
        <v>1</v>
      </c>
      <c r="C53" s="38" t="s">
        <v>2</v>
      </c>
      <c r="D53" s="17" t="s">
        <v>3</v>
      </c>
      <c r="E53" s="17" t="s">
        <v>12</v>
      </c>
      <c r="F53" s="17" t="s">
        <v>15</v>
      </c>
      <c r="G53" s="25" t="s">
        <v>9</v>
      </c>
      <c r="H53" s="33"/>
      <c r="I53" s="14"/>
    </row>
    <row r="54" spans="1:9">
      <c r="A54" s="15" t="s">
        <v>25</v>
      </c>
      <c r="B54" s="36" t="s">
        <v>31</v>
      </c>
      <c r="C54" s="36" t="s">
        <v>26</v>
      </c>
      <c r="D54" s="35">
        <v>765</v>
      </c>
      <c r="E54" s="27">
        <v>798</v>
      </c>
      <c r="F54" s="18">
        <f>(50000/D54)*(E54-D54)</f>
        <v>2156.8627450980389</v>
      </c>
      <c r="G54" s="16" t="s">
        <v>28</v>
      </c>
      <c r="I54" s="46"/>
    </row>
    <row r="55" spans="1:9">
      <c r="A55" s="15" t="s">
        <v>25</v>
      </c>
      <c r="B55" s="36" t="s">
        <v>32</v>
      </c>
      <c r="C55" s="36" t="s">
        <v>19</v>
      </c>
      <c r="D55" s="35">
        <v>14308</v>
      </c>
      <c r="E55" s="27">
        <v>14771</v>
      </c>
      <c r="F55" s="18">
        <f>(50000/D55)*(E55-D55)</f>
        <v>1617.9759575062901</v>
      </c>
      <c r="G55" s="16" t="s">
        <v>28</v>
      </c>
    </row>
    <row r="56" spans="1:9">
      <c r="A56" s="15" t="s">
        <v>25</v>
      </c>
      <c r="B56" s="36" t="s">
        <v>35</v>
      </c>
      <c r="C56" s="36" t="s">
        <v>19</v>
      </c>
      <c r="D56" s="35">
        <v>3165</v>
      </c>
      <c r="E56" s="27">
        <v>3173</v>
      </c>
      <c r="F56" s="18">
        <f>(50000/D56)*(E56-D56)</f>
        <v>126.38230647709321</v>
      </c>
      <c r="G56" s="16" t="s">
        <v>18</v>
      </c>
    </row>
    <row r="57" spans="1:9">
      <c r="A57" s="15" t="s">
        <v>25</v>
      </c>
      <c r="B57" s="36" t="s">
        <v>60</v>
      </c>
      <c r="C57" s="36" t="s">
        <v>19</v>
      </c>
      <c r="D57" s="35">
        <v>14725</v>
      </c>
      <c r="E57" s="27">
        <v>15092</v>
      </c>
      <c r="F57" s="18">
        <f>(50000/D57)*(E57-D57)</f>
        <v>1246.1799660441427</v>
      </c>
      <c r="G57" s="16" t="s">
        <v>28</v>
      </c>
    </row>
    <row r="58" spans="1:9">
      <c r="A58" s="15" t="s">
        <v>29</v>
      </c>
      <c r="B58" s="36" t="s">
        <v>53</v>
      </c>
      <c r="C58" s="36" t="s">
        <v>26</v>
      </c>
      <c r="D58" s="35">
        <v>63</v>
      </c>
      <c r="E58" s="27">
        <v>55</v>
      </c>
      <c r="F58" s="18">
        <f>(425)*(E58-D58)</f>
        <v>-3400</v>
      </c>
      <c r="G58" s="16" t="s">
        <v>13</v>
      </c>
    </row>
    <row r="59" spans="1:9">
      <c r="A59" s="15"/>
      <c r="B59" s="36"/>
      <c r="C59" s="36"/>
      <c r="D59" s="35"/>
      <c r="E59" s="27"/>
      <c r="F59" s="18"/>
      <c r="G59" s="16"/>
    </row>
    <row r="60" spans="1:9">
      <c r="A60" s="15"/>
      <c r="B60" s="36"/>
      <c r="C60" s="36"/>
      <c r="D60" s="35"/>
      <c r="E60" s="27"/>
      <c r="F60" s="18"/>
      <c r="G60" s="16"/>
    </row>
    <row r="61" spans="1:9">
      <c r="A61" s="15"/>
      <c r="B61" s="36"/>
      <c r="C61" s="36"/>
      <c r="D61" s="35"/>
      <c r="E61" s="27"/>
      <c r="F61" s="18"/>
      <c r="G61" s="16"/>
    </row>
    <row r="62" spans="1:9">
      <c r="A62" s="15"/>
      <c r="B62" s="36"/>
      <c r="C62" s="36"/>
      <c r="D62" s="35"/>
      <c r="E62" s="27"/>
      <c r="F62" s="18"/>
      <c r="G62" s="16"/>
      <c r="I62" s="14"/>
    </row>
    <row r="63" spans="1:9">
      <c r="A63" s="53" t="s">
        <v>10</v>
      </c>
      <c r="B63" s="54"/>
      <c r="C63" s="54"/>
      <c r="D63" s="54"/>
      <c r="E63" s="55"/>
      <c r="F63" s="34">
        <f>SUM(F54:F62)</f>
        <v>1747.4009751255653</v>
      </c>
      <c r="I63" s="14"/>
    </row>
    <row r="64" spans="1:9">
      <c r="A64" s="52" t="s">
        <v>22</v>
      </c>
      <c r="B64" s="50"/>
      <c r="C64" s="50"/>
      <c r="F64" s="13"/>
      <c r="I64" s="14"/>
    </row>
    <row r="65" spans="1:9" ht="10.8" customHeight="1">
      <c r="F65" s="13"/>
      <c r="I65" s="14"/>
    </row>
    <row r="66" spans="1:9">
      <c r="F66" s="13"/>
      <c r="I66" s="14"/>
    </row>
    <row r="67" spans="1:9">
      <c r="I67" s="14"/>
    </row>
    <row r="68" spans="1:9">
      <c r="I68" s="14"/>
    </row>
    <row r="69" spans="1:9">
      <c r="I69" s="14"/>
    </row>
    <row r="70" spans="1:9" ht="14.4" customHeight="1">
      <c r="A70" s="47" t="s">
        <v>17</v>
      </c>
      <c r="B70" s="48"/>
      <c r="C70" s="48"/>
      <c r="D70" s="48"/>
      <c r="E70" s="48"/>
      <c r="F70" s="48"/>
      <c r="G70" s="49"/>
      <c r="I70" s="14"/>
    </row>
    <row r="71" spans="1:9" ht="14.4" customHeight="1">
      <c r="A71" s="38" t="s">
        <v>11</v>
      </c>
      <c r="B71" s="38" t="s">
        <v>1</v>
      </c>
      <c r="C71" s="38" t="s">
        <v>2</v>
      </c>
      <c r="D71" s="17" t="s">
        <v>3</v>
      </c>
      <c r="E71" s="25" t="s">
        <v>5</v>
      </c>
      <c r="F71" s="25" t="s">
        <v>4</v>
      </c>
      <c r="G71" s="25" t="s">
        <v>18</v>
      </c>
    </row>
    <row r="72" spans="1:9">
      <c r="A72" s="15" t="s">
        <v>25</v>
      </c>
      <c r="B72" s="36" t="s">
        <v>33</v>
      </c>
      <c r="C72" s="36" t="s">
        <v>19</v>
      </c>
      <c r="D72" s="35">
        <v>6356</v>
      </c>
      <c r="E72" s="27">
        <v>6226</v>
      </c>
      <c r="F72" s="44">
        <v>6560</v>
      </c>
      <c r="G72" s="6">
        <v>6400</v>
      </c>
    </row>
    <row r="73" spans="1:9">
      <c r="A73" s="15" t="s">
        <v>25</v>
      </c>
      <c r="B73" s="36" t="s">
        <v>54</v>
      </c>
      <c r="C73" s="36" t="s">
        <v>26</v>
      </c>
      <c r="D73" s="35">
        <v>2270</v>
      </c>
      <c r="E73" s="27">
        <v>2195</v>
      </c>
      <c r="F73" s="44">
        <v>2360</v>
      </c>
    </row>
    <row r="74" spans="1:9">
      <c r="A74" s="15" t="s">
        <v>25</v>
      </c>
      <c r="B74" s="36" t="s">
        <v>55</v>
      </c>
      <c r="C74" s="36" t="s">
        <v>19</v>
      </c>
      <c r="D74" s="35">
        <v>7400</v>
      </c>
      <c r="E74" s="27">
        <v>7240</v>
      </c>
      <c r="F74" s="44">
        <v>7620</v>
      </c>
    </row>
    <row r="75" spans="1:9">
      <c r="A75" s="15" t="s">
        <v>25</v>
      </c>
      <c r="B75" s="36" t="s">
        <v>56</v>
      </c>
      <c r="C75" s="36" t="s">
        <v>19</v>
      </c>
      <c r="D75" s="35">
        <v>10000</v>
      </c>
      <c r="E75" s="27">
        <v>9500</v>
      </c>
      <c r="F75" s="44">
        <v>10750</v>
      </c>
    </row>
    <row r="76" spans="1:9">
      <c r="A76" s="15" t="s">
        <v>25</v>
      </c>
      <c r="B76" s="36" t="s">
        <v>61</v>
      </c>
      <c r="C76" s="36" t="s">
        <v>19</v>
      </c>
      <c r="D76" s="35">
        <v>11600</v>
      </c>
      <c r="E76" s="27">
        <v>11150</v>
      </c>
      <c r="F76" s="44">
        <v>12200</v>
      </c>
    </row>
    <row r="77" spans="1:9">
      <c r="A77" s="15" t="s">
        <v>25</v>
      </c>
      <c r="B77" s="36" t="s">
        <v>62</v>
      </c>
      <c r="C77" s="36" t="s">
        <v>19</v>
      </c>
      <c r="D77" s="35">
        <v>2668</v>
      </c>
      <c r="E77" s="27">
        <v>2578</v>
      </c>
      <c r="F77" s="44">
        <v>2750</v>
      </c>
    </row>
    <row r="78" spans="1:9">
      <c r="A78" s="15" t="s">
        <v>25</v>
      </c>
      <c r="B78" s="36" t="s">
        <v>63</v>
      </c>
      <c r="C78" s="36" t="s">
        <v>19</v>
      </c>
      <c r="D78" s="35">
        <v>1679</v>
      </c>
      <c r="E78" s="27">
        <v>1644</v>
      </c>
      <c r="F78" s="44">
        <v>1730</v>
      </c>
    </row>
    <row r="79" spans="1:9">
      <c r="A79" s="15" t="s">
        <v>29</v>
      </c>
      <c r="B79" s="36" t="s">
        <v>52</v>
      </c>
      <c r="C79" s="36" t="s">
        <v>30</v>
      </c>
      <c r="D79" s="35">
        <v>4.4000000000000004</v>
      </c>
      <c r="E79" s="27">
        <v>6</v>
      </c>
      <c r="F79" s="44">
        <v>1.5</v>
      </c>
    </row>
  </sheetData>
  <mergeCells count="11">
    <mergeCell ref="A15:G15"/>
    <mergeCell ref="A2:I2"/>
    <mergeCell ref="A19:I19"/>
    <mergeCell ref="A30:G30"/>
    <mergeCell ref="A3:I3"/>
    <mergeCell ref="A70:G70"/>
    <mergeCell ref="A31:C31"/>
    <mergeCell ref="A52:G52"/>
    <mergeCell ref="A64:C64"/>
    <mergeCell ref="A37:F37"/>
    <mergeCell ref="A63:E63"/>
  </mergeCells>
  <phoneticPr fontId="0" type="noConversion"/>
  <conditionalFormatting sqref="F63 H30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2024-10-09T10:09:52Z</dcterms:modified>
</cp:coreProperties>
</file>