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/>
  <c r="F55"/>
  <c r="G23"/>
  <c r="G24"/>
  <c r="H24" s="1"/>
  <c r="G25"/>
  <c r="G26"/>
  <c r="G27"/>
  <c r="H27" s="1"/>
  <c r="H5"/>
  <c r="H10"/>
  <c r="H9" l="1"/>
  <c r="H8"/>
  <c r="H7"/>
  <c r="H6"/>
  <c r="H23" l="1"/>
  <c r="H25"/>
  <c r="H26"/>
  <c r="F54" l="1"/>
  <c r="H17" l="1"/>
  <c r="F62" l="1"/>
  <c r="H34" l="1"/>
</calcChain>
</file>

<file path=xl/sharedStrings.xml><?xml version="1.0" encoding="utf-8"?>
<sst xmlns="http://schemas.openxmlformats.org/spreadsheetml/2006/main" count="115" uniqueCount="48">
  <si>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</si>
  <si>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</si>
  <si>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</si>
  <si>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</si>
  <si>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</si>
  <si>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</si>
  <si>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</si>
  <si>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</si>
  <si>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</si>
  <si>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</si>
  <si>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</si>
  <si>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</si>
  <si>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</si>
  <si>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</si>
  <si>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</si>
  <si>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</si>
  <si>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</si>
  <si>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</si>
  <si>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</si>
  <si>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</si>
  <si>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</si>
  <si>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</si>
  <si>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</si>
  <si>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</si>
  <si>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</si>
  <si>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</si>
  <si>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</si>
  <si>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</si>
  <si>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</si>
  <si>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METROPOLIS</t>
  </si>
  <si>
    <t>OPTION STRATEGY</t>
  </si>
  <si>
    <t>SELL</t>
  </si>
  <si>
    <t>DIXON BEAR CALL SPREAD; SIMULTANEOUSLY SELL 13600 CALL AT 636 N BUY 14000 CALL AT 436</t>
  </si>
  <si>
    <t>LUPIN 2220 CALL</t>
  </si>
  <si>
    <t>CHENNAIPETRO</t>
  </si>
  <si>
    <t>MAPMYINDIA</t>
  </si>
  <si>
    <t>TECHM 1620 CALL</t>
  </si>
  <si>
    <t>INFY 1920 CALL</t>
  </si>
  <si>
    <t>NIFTY 25300 CALL</t>
  </si>
  <si>
    <t>BHARTIHEXA</t>
  </si>
  <si>
    <t>GLENMARK</t>
  </si>
  <si>
    <t>ICICIPRULIFE</t>
  </si>
  <si>
    <t>SUNPHARMA 1920 CALL</t>
  </si>
  <si>
    <t>GODREJPROP 2950 PUT</t>
  </si>
  <si>
    <t>TECHM BULL CALL SPREAD; SIMULTANEOUSLY BUY 1640 AT 47 N SELL 1680 CALL AT 30</t>
  </si>
  <si>
    <t>KOTAKBANK 1820 PUT OPTION</t>
  </si>
  <si>
    <t>ALKEM</t>
  </si>
  <si>
    <t>VIPIND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</si>
</sst>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46" zoomScaleNormal="100" workbookViewId="0">
      <selection activeCell="I59" sqref="I59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9">
      <c r="A3" s="48" t="s">
        <v>16</v>
      </c>
      <c r="B3" s="48"/>
      <c r="C3" s="48"/>
      <c r="D3" s="48"/>
      <c r="E3" s="48"/>
      <c r="F3" s="48"/>
      <c r="G3" s="48"/>
      <c r="H3" s="48"/>
      <c r="I3" s="48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33</v>
      </c>
      <c r="B5" s="15" t="s">
        <v>26</v>
      </c>
      <c r="C5" s="16">
        <v>62</v>
      </c>
      <c r="D5" s="16">
        <v>59</v>
      </c>
      <c r="E5" s="16">
        <v>70</v>
      </c>
      <c r="F5" s="16">
        <v>70</v>
      </c>
      <c r="G5" s="22">
        <v>425</v>
      </c>
      <c r="H5" s="18">
        <f t="shared" ref="H5:H10" si="0">+G5*(F5-C5)</f>
        <v>3400</v>
      </c>
      <c r="I5" s="23" t="s">
        <v>28</v>
      </c>
    </row>
    <row r="6" spans="1:9">
      <c r="A6" s="19" t="s">
        <v>36</v>
      </c>
      <c r="B6" s="15" t="s">
        <v>19</v>
      </c>
      <c r="C6" s="16">
        <v>50</v>
      </c>
      <c r="D6" s="16">
        <v>47</v>
      </c>
      <c r="E6" s="16">
        <v>58</v>
      </c>
      <c r="F6" s="16">
        <v>53.5</v>
      </c>
      <c r="G6" s="22">
        <v>600</v>
      </c>
      <c r="H6" s="18">
        <f t="shared" si="0"/>
        <v>2100</v>
      </c>
      <c r="I6" s="23" t="s">
        <v>28</v>
      </c>
    </row>
    <row r="7" spans="1:9">
      <c r="A7" s="19" t="s">
        <v>37</v>
      </c>
      <c r="B7" s="15" t="s">
        <v>19</v>
      </c>
      <c r="C7" s="16">
        <v>52</v>
      </c>
      <c r="D7" s="16">
        <v>48</v>
      </c>
      <c r="E7" s="16">
        <v>62</v>
      </c>
      <c r="F7" s="16">
        <v>56.2</v>
      </c>
      <c r="G7" s="22">
        <v>400</v>
      </c>
      <c r="H7" s="18">
        <f t="shared" si="0"/>
        <v>1680.0000000000011</v>
      </c>
      <c r="I7" s="23" t="s">
        <v>28</v>
      </c>
    </row>
    <row r="8" spans="1:9">
      <c r="A8" s="19" t="s">
        <v>38</v>
      </c>
      <c r="B8" s="15" t="s">
        <v>19</v>
      </c>
      <c r="C8" s="16">
        <v>210</v>
      </c>
      <c r="D8" s="16">
        <v>170</v>
      </c>
      <c r="E8" s="16">
        <v>280</v>
      </c>
      <c r="F8" s="16">
        <v>235</v>
      </c>
      <c r="G8" s="22">
        <v>25</v>
      </c>
      <c r="H8" s="18">
        <f t="shared" si="0"/>
        <v>625</v>
      </c>
      <c r="I8" s="23" t="s">
        <v>28</v>
      </c>
    </row>
    <row r="9" spans="1:9">
      <c r="A9" s="19" t="s">
        <v>42</v>
      </c>
      <c r="B9" s="15" t="s">
        <v>19</v>
      </c>
      <c r="C9" s="16">
        <v>45</v>
      </c>
      <c r="D9" s="16">
        <v>40</v>
      </c>
      <c r="E9" s="16">
        <v>55</v>
      </c>
      <c r="F9" s="16">
        <v>52.5</v>
      </c>
      <c r="G9" s="22">
        <v>350</v>
      </c>
      <c r="H9" s="18">
        <f t="shared" si="0"/>
        <v>2625</v>
      </c>
      <c r="I9" s="23" t="s">
        <v>28</v>
      </c>
    </row>
    <row r="10" spans="1:9">
      <c r="A10" s="19" t="s">
        <v>43</v>
      </c>
      <c r="B10" s="15" t="s">
        <v>19</v>
      </c>
      <c r="C10" s="16">
        <v>94</v>
      </c>
      <c r="D10" s="16">
        <v>88</v>
      </c>
      <c r="E10" s="16">
        <v>106</v>
      </c>
      <c r="F10" s="16">
        <v>106</v>
      </c>
      <c r="G10" s="22">
        <v>225</v>
      </c>
      <c r="H10" s="18">
        <f t="shared" si="0"/>
        <v>2700</v>
      </c>
      <c r="I10" s="23" t="s">
        <v>28</v>
      </c>
    </row>
    <row r="11" spans="1:9">
      <c r="A11" s="19"/>
      <c r="B11" s="15"/>
      <c r="C11" s="16"/>
      <c r="D11" s="16"/>
      <c r="E11" s="16"/>
      <c r="F11" s="16"/>
      <c r="G11" s="22"/>
      <c r="H11" s="18"/>
      <c r="I11" s="23"/>
    </row>
    <row r="12" spans="1:9">
      <c r="A12" s="19"/>
      <c r="B12" s="15"/>
      <c r="C12" s="16"/>
      <c r="D12" s="16"/>
      <c r="E12" s="16"/>
      <c r="F12" s="16"/>
      <c r="G12" s="22"/>
      <c r="H12" s="18"/>
      <c r="I12" s="23"/>
    </row>
    <row r="13" spans="1:9">
      <c r="A13" s="19"/>
      <c r="B13" s="15"/>
      <c r="C13" s="16"/>
      <c r="D13" s="16"/>
      <c r="E13" s="16"/>
      <c r="F13" s="16"/>
      <c r="G13" s="22"/>
      <c r="H13" s="18"/>
      <c r="I13" s="23"/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19"/>
      <c r="B16" s="15"/>
      <c r="C16" s="16"/>
      <c r="D16" s="16"/>
      <c r="E16" s="16"/>
      <c r="F16" s="16"/>
      <c r="G16" s="22"/>
      <c r="H16" s="18"/>
      <c r="I16" s="23"/>
    </row>
    <row r="17" spans="1:9">
      <c r="A17" s="47" t="s">
        <v>10</v>
      </c>
      <c r="B17" s="47"/>
      <c r="C17" s="47"/>
      <c r="D17" s="47"/>
      <c r="E17" s="47"/>
      <c r="F17" s="47"/>
      <c r="G17" s="47"/>
      <c r="H17" s="21">
        <f>SUM(H5:H16)</f>
        <v>13130</v>
      </c>
      <c r="I17" s="24"/>
    </row>
    <row r="18" spans="1:9">
      <c r="A18" s="28"/>
      <c r="B18" s="28"/>
      <c r="C18" s="28"/>
      <c r="D18" s="28"/>
      <c r="E18" s="28"/>
      <c r="F18" s="28"/>
      <c r="G18" s="28"/>
      <c r="H18" s="29"/>
      <c r="I18" s="30"/>
    </row>
    <row r="19" spans="1:9">
      <c r="A19" s="28"/>
      <c r="B19" s="37"/>
      <c r="C19" s="28"/>
      <c r="D19" s="28"/>
      <c r="E19" s="28"/>
      <c r="F19" s="28"/>
      <c r="G19" s="28"/>
      <c r="H19" s="29"/>
      <c r="I19" s="30"/>
    </row>
    <row r="20" spans="1:9">
      <c r="A20" s="2"/>
      <c r="I20" s="6"/>
    </row>
    <row r="21" spans="1:9">
      <c r="A21" s="48" t="s">
        <v>20</v>
      </c>
      <c r="B21" s="48"/>
      <c r="C21" s="48"/>
      <c r="D21" s="48"/>
      <c r="E21" s="48"/>
      <c r="F21" s="48"/>
      <c r="G21" s="48"/>
      <c r="H21" s="48"/>
      <c r="I21" s="48"/>
    </row>
    <row r="22" spans="1:9">
      <c r="A22" s="45" t="s">
        <v>1</v>
      </c>
      <c r="B22" s="17" t="s">
        <v>2</v>
      </c>
      <c r="C22" s="17" t="s">
        <v>3</v>
      </c>
      <c r="D22" s="17" t="s">
        <v>5</v>
      </c>
      <c r="E22" s="17" t="s">
        <v>4</v>
      </c>
      <c r="F22" s="17" t="s">
        <v>6</v>
      </c>
      <c r="G22" s="17" t="s">
        <v>24</v>
      </c>
      <c r="H22" s="17" t="s">
        <v>8</v>
      </c>
      <c r="I22" s="17" t="s">
        <v>9</v>
      </c>
    </row>
    <row r="23" spans="1:9" ht="14.25" customHeight="1">
      <c r="A23" s="19" t="s">
        <v>34</v>
      </c>
      <c r="B23" s="15" t="s">
        <v>26</v>
      </c>
      <c r="C23" s="16">
        <v>954</v>
      </c>
      <c r="D23" s="16">
        <v>970</v>
      </c>
      <c r="E23" s="16">
        <v>945</v>
      </c>
      <c r="F23" s="16">
        <v>964.5</v>
      </c>
      <c r="G23" s="22">
        <f>100000/C23</f>
        <v>104.82180293501048</v>
      </c>
      <c r="H23" s="18">
        <f t="shared" ref="H23:H27" si="1">+G23*(F23-C23)</f>
        <v>1100.6289308176101</v>
      </c>
      <c r="I23" s="23" t="s">
        <v>28</v>
      </c>
    </row>
    <row r="24" spans="1:9" ht="14.25" customHeight="1">
      <c r="A24" s="19" t="s">
        <v>35</v>
      </c>
      <c r="B24" s="15" t="s">
        <v>19</v>
      </c>
      <c r="C24" s="15">
        <v>2190</v>
      </c>
      <c r="D24" s="16">
        <v>2170</v>
      </c>
      <c r="E24" s="16">
        <v>2240</v>
      </c>
      <c r="F24" s="20">
        <v>2212</v>
      </c>
      <c r="G24" s="22">
        <f t="shared" ref="G24:G27" si="2">100000/C24</f>
        <v>45.662100456621005</v>
      </c>
      <c r="H24" s="18">
        <f t="shared" si="1"/>
        <v>1004.566210045662</v>
      </c>
      <c r="I24" s="23" t="s">
        <v>28</v>
      </c>
    </row>
    <row r="25" spans="1:9" ht="14.25" customHeight="1">
      <c r="A25" s="19" t="s">
        <v>39</v>
      </c>
      <c r="B25" s="15" t="s">
        <v>19</v>
      </c>
      <c r="C25" s="16">
        <v>1464</v>
      </c>
      <c r="D25" s="16">
        <v>1449</v>
      </c>
      <c r="E25" s="16">
        <v>1495</v>
      </c>
      <c r="F25" s="20">
        <v>1449</v>
      </c>
      <c r="G25" s="22">
        <f t="shared" si="2"/>
        <v>68.306010928961754</v>
      </c>
      <c r="H25" s="18">
        <f t="shared" si="1"/>
        <v>-1024.5901639344263</v>
      </c>
      <c r="I25" s="23" t="s">
        <v>13</v>
      </c>
    </row>
    <row r="26" spans="1:9" ht="14.25" customHeight="1">
      <c r="A26" s="19" t="s">
        <v>40</v>
      </c>
      <c r="B26" s="15" t="s">
        <v>19</v>
      </c>
      <c r="C26" s="16">
        <v>1696</v>
      </c>
      <c r="D26" s="16">
        <v>1680</v>
      </c>
      <c r="E26" s="16">
        <v>1730</v>
      </c>
      <c r="F26" s="20">
        <v>1680</v>
      </c>
      <c r="G26" s="22">
        <f t="shared" si="2"/>
        <v>58.962264150943398</v>
      </c>
      <c r="H26" s="18">
        <f t="shared" si="1"/>
        <v>-943.39622641509436</v>
      </c>
      <c r="I26" s="23" t="s">
        <v>13</v>
      </c>
    </row>
    <row r="27" spans="1:9" ht="14.25" customHeight="1">
      <c r="A27" s="19" t="s">
        <v>41</v>
      </c>
      <c r="B27" s="15" t="s">
        <v>19</v>
      </c>
      <c r="C27" s="16">
        <v>768</v>
      </c>
      <c r="D27" s="16">
        <v>760</v>
      </c>
      <c r="E27" s="16">
        <v>782</v>
      </c>
      <c r="F27" s="20">
        <v>760</v>
      </c>
      <c r="G27" s="22">
        <f t="shared" si="2"/>
        <v>130.20833333333334</v>
      </c>
      <c r="H27" s="18">
        <f t="shared" si="1"/>
        <v>-1041.6666666666667</v>
      </c>
      <c r="I27" s="23" t="s">
        <v>13</v>
      </c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 ht="14.25" customHeight="1">
      <c r="A29" s="19"/>
      <c r="B29" s="15"/>
      <c r="C29" s="16"/>
      <c r="D29" s="16"/>
      <c r="E29" s="16"/>
      <c r="F29" s="20"/>
      <c r="G29" s="22"/>
      <c r="H29" s="18"/>
      <c r="I29" s="23"/>
    </row>
    <row r="30" spans="1:9" ht="14.25" customHeight="1">
      <c r="A30" s="19"/>
      <c r="B30" s="15"/>
      <c r="C30" s="16"/>
      <c r="D30" s="16"/>
      <c r="E30" s="16"/>
      <c r="F30" s="20"/>
      <c r="G30" s="22"/>
      <c r="H30" s="18"/>
      <c r="I30" s="23"/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19"/>
      <c r="B33" s="15"/>
      <c r="C33" s="16"/>
      <c r="D33" s="16"/>
      <c r="E33" s="16"/>
      <c r="F33" s="20"/>
      <c r="G33" s="22"/>
      <c r="H33" s="18"/>
      <c r="I33" s="23"/>
    </row>
    <row r="34" spans="1:9">
      <c r="A34" s="47" t="s">
        <v>10</v>
      </c>
      <c r="B34" s="47"/>
      <c r="C34" s="47"/>
      <c r="D34" s="47"/>
      <c r="E34" s="47"/>
      <c r="F34" s="47"/>
      <c r="G34" s="47"/>
      <c r="H34" s="21">
        <f>SUM(H23:H33)</f>
        <v>-904.45791615291523</v>
      </c>
      <c r="I34" s="24"/>
    </row>
    <row r="35" spans="1:9">
      <c r="A35" s="52" t="s">
        <v>14</v>
      </c>
      <c r="B35" s="52"/>
      <c r="C35" s="52"/>
      <c r="I35" s="6"/>
    </row>
    <row r="36" spans="1:9">
      <c r="A36" s="26"/>
      <c r="B36" s="26"/>
      <c r="C36" s="26"/>
      <c r="I36" s="6"/>
    </row>
    <row r="37" spans="1:9">
      <c r="A37" s="26"/>
      <c r="B37" s="26"/>
      <c r="C37" s="26"/>
      <c r="I37" s="6"/>
    </row>
    <row r="38" spans="1:9">
      <c r="I38" s="6"/>
    </row>
    <row r="39" spans="1:9">
      <c r="A39" s="3"/>
      <c r="D39" s="4"/>
      <c r="E39" s="4"/>
      <c r="I39" s="6"/>
    </row>
    <row r="40" spans="1:9">
      <c r="A40" s="9"/>
      <c r="B40" s="10"/>
      <c r="C40" s="10"/>
      <c r="D40" s="10"/>
      <c r="E40" s="10"/>
      <c r="G40" s="7"/>
      <c r="I40" s="6"/>
    </row>
    <row r="41" spans="1:9">
      <c r="A41" s="48" t="s">
        <v>27</v>
      </c>
      <c r="B41" s="48"/>
      <c r="C41" s="48"/>
      <c r="D41" s="48"/>
      <c r="E41" s="48"/>
      <c r="F41" s="48"/>
      <c r="G41" s="11"/>
      <c r="H41" s="31"/>
      <c r="I41" s="6"/>
    </row>
    <row r="42" spans="1:9">
      <c r="A42" s="17" t="s">
        <v>11</v>
      </c>
      <c r="B42" s="17" t="s">
        <v>1</v>
      </c>
      <c r="C42" s="17" t="s">
        <v>2</v>
      </c>
      <c r="D42" s="17" t="s">
        <v>3</v>
      </c>
      <c r="E42" s="17" t="s">
        <v>5</v>
      </c>
      <c r="F42" s="17" t="s">
        <v>4</v>
      </c>
      <c r="G42" s="8"/>
      <c r="H42" s="32"/>
      <c r="I42" s="6"/>
    </row>
    <row r="43" spans="1:9">
      <c r="A43" s="15" t="s">
        <v>25</v>
      </c>
      <c r="B43" s="36" t="s">
        <v>46</v>
      </c>
      <c r="C43" s="36" t="s">
        <v>19</v>
      </c>
      <c r="D43" s="35">
        <v>6314</v>
      </c>
      <c r="E43" s="27">
        <v>6146</v>
      </c>
      <c r="F43" s="44">
        <v>6600</v>
      </c>
      <c r="G43" s="5"/>
      <c r="H43" s="31"/>
      <c r="I43" s="14"/>
    </row>
    <row r="44" spans="1:9">
      <c r="A44" s="15" t="s">
        <v>25</v>
      </c>
      <c r="B44" s="36" t="s">
        <v>47</v>
      </c>
      <c r="C44" s="36" t="s">
        <v>19</v>
      </c>
      <c r="D44" s="35">
        <v>564</v>
      </c>
      <c r="E44" s="27">
        <v>542</v>
      </c>
      <c r="F44" s="44">
        <v>598</v>
      </c>
      <c r="G44" s="5"/>
      <c r="H44" s="31"/>
      <c r="I44" s="14"/>
    </row>
    <row r="45" spans="1:9">
      <c r="A45" s="15" t="s">
        <v>30</v>
      </c>
      <c r="B45" s="36" t="s">
        <v>44</v>
      </c>
      <c r="C45" s="36" t="s">
        <v>26</v>
      </c>
      <c r="D45" s="35">
        <v>17</v>
      </c>
      <c r="E45" s="27">
        <v>12</v>
      </c>
      <c r="F45" s="44">
        <v>28</v>
      </c>
      <c r="G45" s="5"/>
      <c r="H45" s="31"/>
      <c r="I45" s="14"/>
    </row>
    <row r="46" spans="1:9">
      <c r="A46" s="15" t="s">
        <v>30</v>
      </c>
      <c r="B46" s="36" t="s">
        <v>45</v>
      </c>
      <c r="C46" s="36" t="s">
        <v>19</v>
      </c>
      <c r="D46" s="35">
        <v>39.5</v>
      </c>
      <c r="E46" s="27">
        <v>34</v>
      </c>
      <c r="F46" s="44">
        <v>51</v>
      </c>
      <c r="G46" s="5"/>
      <c r="H46" s="31"/>
      <c r="I46" s="14"/>
    </row>
    <row r="47" spans="1:9">
      <c r="A47" s="15"/>
      <c r="B47" s="36"/>
      <c r="C47" s="36"/>
      <c r="D47" s="35"/>
      <c r="E47" s="27"/>
      <c r="F47" s="44"/>
      <c r="G47" s="5"/>
      <c r="H47" s="31"/>
      <c r="I47" s="14"/>
    </row>
    <row r="48" spans="1:9">
      <c r="A48" s="15"/>
      <c r="B48" s="36"/>
      <c r="C48" s="36"/>
      <c r="D48" s="35"/>
      <c r="E48" s="27"/>
      <c r="F48" s="44"/>
      <c r="G48" s="5"/>
      <c r="H48" s="31"/>
      <c r="I48" s="14"/>
    </row>
    <row r="49" spans="1:9">
      <c r="A49" s="39"/>
      <c r="C49" s="40"/>
      <c r="D49" s="41"/>
      <c r="E49" s="42"/>
      <c r="F49" s="43"/>
      <c r="G49" s="5"/>
      <c r="H49" s="31"/>
      <c r="I49" s="14"/>
    </row>
    <row r="50" spans="1:9">
      <c r="A50" s="39"/>
      <c r="C50" s="40"/>
      <c r="D50" s="41"/>
      <c r="E50" s="42"/>
      <c r="F50" s="43"/>
      <c r="G50" s="5"/>
      <c r="H50" s="31"/>
      <c r="I50" s="14"/>
    </row>
    <row r="51" spans="1:9">
      <c r="A51" s="12"/>
      <c r="C51" s="5"/>
      <c r="D51" s="3"/>
      <c r="E51" s="3"/>
      <c r="F51" s="3"/>
      <c r="G51" s="3"/>
      <c r="H51" s="31"/>
      <c r="I51" s="14"/>
    </row>
    <row r="52" spans="1:9" ht="15" customHeight="1">
      <c r="A52" s="48" t="s">
        <v>21</v>
      </c>
      <c r="B52" s="48"/>
      <c r="C52" s="48"/>
      <c r="D52" s="48"/>
      <c r="E52" s="48"/>
      <c r="F52" s="48"/>
      <c r="G52" s="48"/>
      <c r="H52" s="11"/>
      <c r="I52" s="14"/>
    </row>
    <row r="53" spans="1:9">
      <c r="A53" s="38" t="s">
        <v>23</v>
      </c>
      <c r="B53" s="38" t="s">
        <v>1</v>
      </c>
      <c r="C53" s="38" t="s">
        <v>2</v>
      </c>
      <c r="D53" s="17" t="s">
        <v>3</v>
      </c>
      <c r="E53" s="17" t="s">
        <v>12</v>
      </c>
      <c r="F53" s="17" t="s">
        <v>15</v>
      </c>
      <c r="G53" s="25" t="s">
        <v>9</v>
      </c>
      <c r="H53" s="33"/>
      <c r="I53" s="14"/>
    </row>
    <row r="54" spans="1:9">
      <c r="A54" s="15" t="s">
        <v>25</v>
      </c>
      <c r="B54" s="36" t="s">
        <v>29</v>
      </c>
      <c r="C54" s="36" t="s">
        <v>19</v>
      </c>
      <c r="D54" s="35">
        <v>2233</v>
      </c>
      <c r="E54" s="27">
        <v>2288</v>
      </c>
      <c r="F54" s="18">
        <f t="shared" ref="F54" si="3">(50000/D54)*(E54-D54)</f>
        <v>1231.5270935960591</v>
      </c>
      <c r="G54" s="16" t="s">
        <v>28</v>
      </c>
      <c r="I54" s="46"/>
    </row>
    <row r="55" spans="1:9">
      <c r="A55" s="15" t="s">
        <v>30</v>
      </c>
      <c r="B55" s="36" t="s">
        <v>45</v>
      </c>
      <c r="C55" s="36" t="s">
        <v>19</v>
      </c>
      <c r="D55" s="35">
        <v>39.5</v>
      </c>
      <c r="E55" s="27">
        <v>45</v>
      </c>
      <c r="F55" s="18">
        <f>(400)*(E55-D55)</f>
        <v>2200</v>
      </c>
      <c r="G55" s="16" t="s">
        <v>28</v>
      </c>
      <c r="I55" s="46"/>
    </row>
    <row r="56" spans="1:9">
      <c r="A56" s="15" t="s">
        <v>30</v>
      </c>
      <c r="B56" s="36" t="s">
        <v>32</v>
      </c>
      <c r="C56" s="36" t="s">
        <v>31</v>
      </c>
      <c r="D56" s="35">
        <v>200</v>
      </c>
      <c r="E56" s="27">
        <v>180</v>
      </c>
      <c r="F56" s="18">
        <f>(100)*(D56-E56)</f>
        <v>2000</v>
      </c>
      <c r="G56" s="16" t="s">
        <v>28</v>
      </c>
      <c r="I56" s="46"/>
    </row>
    <row r="57" spans="1:9">
      <c r="A57" s="15"/>
      <c r="B57" s="36"/>
      <c r="C57" s="36"/>
      <c r="D57" s="35"/>
      <c r="E57" s="27"/>
      <c r="F57" s="18"/>
      <c r="G57" s="16"/>
    </row>
    <row r="58" spans="1:9">
      <c r="A58" s="15"/>
      <c r="B58" s="36"/>
      <c r="C58" s="36"/>
      <c r="D58" s="35"/>
      <c r="E58" s="27"/>
      <c r="F58" s="18"/>
      <c r="G58" s="16"/>
    </row>
    <row r="59" spans="1:9">
      <c r="A59" s="15"/>
      <c r="B59" s="36"/>
      <c r="C59" s="36"/>
      <c r="D59" s="35"/>
      <c r="E59" s="27"/>
      <c r="F59" s="18"/>
      <c r="G59" s="16"/>
    </row>
    <row r="60" spans="1:9">
      <c r="A60" s="15"/>
      <c r="B60" s="36"/>
      <c r="C60" s="36"/>
      <c r="D60" s="35"/>
      <c r="E60" s="27"/>
      <c r="F60" s="18"/>
      <c r="G60" s="16"/>
    </row>
    <row r="61" spans="1:9">
      <c r="A61" s="15"/>
      <c r="B61" s="36"/>
      <c r="C61" s="36"/>
      <c r="D61" s="35"/>
      <c r="E61" s="27"/>
      <c r="F61" s="18"/>
      <c r="G61" s="16"/>
      <c r="I61" s="14"/>
    </row>
    <row r="62" spans="1:9">
      <c r="A62" s="54" t="s">
        <v>10</v>
      </c>
      <c r="B62" s="55"/>
      <c r="C62" s="55"/>
      <c r="D62" s="55"/>
      <c r="E62" s="56"/>
      <c r="F62" s="34">
        <f>SUM(F54:F61)</f>
        <v>5431.5270935960589</v>
      </c>
      <c r="I62" s="14"/>
    </row>
    <row r="63" spans="1:9">
      <c r="A63" s="53" t="s">
        <v>22</v>
      </c>
      <c r="B63" s="52"/>
      <c r="C63" s="52"/>
      <c r="F63" s="13"/>
      <c r="I63" s="14"/>
    </row>
    <row r="64" spans="1:9" ht="10.8" customHeight="1">
      <c r="F64" s="13"/>
      <c r="I64" s="14"/>
    </row>
    <row r="65" spans="1:9">
      <c r="F65" s="13"/>
      <c r="I65" s="14"/>
    </row>
    <row r="66" spans="1:9">
      <c r="I66" s="14"/>
    </row>
    <row r="67" spans="1:9">
      <c r="I67" s="14"/>
    </row>
    <row r="68" spans="1:9">
      <c r="I68" s="14"/>
    </row>
    <row r="69" spans="1:9" ht="14.4" customHeight="1">
      <c r="A69" s="49" t="s">
        <v>17</v>
      </c>
      <c r="B69" s="50"/>
      <c r="C69" s="50"/>
      <c r="D69" s="50"/>
      <c r="E69" s="50"/>
      <c r="F69" s="50"/>
      <c r="G69" s="51"/>
      <c r="I69" s="14"/>
    </row>
    <row r="70" spans="1:9" ht="14.4" customHeight="1">
      <c r="A70" s="38" t="s">
        <v>11</v>
      </c>
      <c r="B70" s="38" t="s">
        <v>1</v>
      </c>
      <c r="C70" s="38" t="s">
        <v>2</v>
      </c>
      <c r="D70" s="17" t="s">
        <v>3</v>
      </c>
      <c r="E70" s="25" t="s">
        <v>5</v>
      </c>
      <c r="F70" s="25" t="s">
        <v>4</v>
      </c>
      <c r="G70" s="25" t="s">
        <v>18</v>
      </c>
    </row>
    <row r="71" spans="1:9">
      <c r="A71" s="15" t="s">
        <v>25</v>
      </c>
      <c r="B71" s="36" t="s">
        <v>46</v>
      </c>
      <c r="C71" s="36" t="s">
        <v>19</v>
      </c>
      <c r="D71" s="35">
        <v>6314</v>
      </c>
      <c r="E71" s="27">
        <v>6146</v>
      </c>
      <c r="F71" s="44">
        <v>6600</v>
      </c>
    </row>
    <row r="72" spans="1:9">
      <c r="A72" s="15" t="s">
        <v>25</v>
      </c>
      <c r="B72" s="36" t="s">
        <v>47</v>
      </c>
      <c r="C72" s="36" t="s">
        <v>19</v>
      </c>
      <c r="D72" s="35">
        <v>564</v>
      </c>
      <c r="E72" s="27">
        <v>542</v>
      </c>
      <c r="F72" s="44">
        <v>598</v>
      </c>
    </row>
    <row r="73" spans="1:9">
      <c r="A73" s="15" t="s">
        <v>30</v>
      </c>
      <c r="B73" s="36" t="s">
        <v>44</v>
      </c>
      <c r="C73" s="36" t="s">
        <v>26</v>
      </c>
      <c r="D73" s="35">
        <v>17</v>
      </c>
      <c r="E73" s="27">
        <v>12</v>
      </c>
      <c r="F73" s="44">
        <v>28</v>
      </c>
    </row>
  </sheetData>
  <mergeCells count="11">
    <mergeCell ref="A69:G69"/>
    <mergeCell ref="A35:C35"/>
    <mergeCell ref="A52:G52"/>
    <mergeCell ref="A63:C63"/>
    <mergeCell ref="A41:F41"/>
    <mergeCell ref="A62:E62"/>
    <mergeCell ref="A17:G17"/>
    <mergeCell ref="A2:I2"/>
    <mergeCell ref="A21:I21"/>
    <mergeCell ref="A34:G34"/>
    <mergeCell ref="A3:I3"/>
  </mergeCells>
  <phoneticPr fontId="0" type="noConversion"/>
  <conditionalFormatting sqref="F62 H34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2024-10-04T10:06:03Z</dcterms:modified>
</cp:coreProperties>
</file>