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/>
  <c r="H13"/>
  <c r="F94"/>
  <c r="F93"/>
  <c r="H12"/>
  <c r="H11"/>
  <c r="H10"/>
  <c r="H9"/>
  <c r="H8"/>
  <c r="H7"/>
  <c r="H6"/>
  <c r="F91" l="1"/>
  <c r="G25" l="1"/>
  <c r="H25" s="1"/>
  <c r="G24" l="1"/>
  <c r="H24" s="1"/>
  <c r="G20" l="1"/>
  <c r="G21"/>
  <c r="H21" s="1"/>
  <c r="G22"/>
  <c r="H22" s="1"/>
  <c r="G23"/>
  <c r="H23" s="1"/>
  <c r="F90" l="1"/>
  <c r="H20"/>
  <c r="H5" l="1"/>
  <c r="H14" l="1"/>
  <c r="F95" l="1"/>
  <c r="E65" l="1"/>
  <c r="E69" s="1"/>
  <c r="E52" l="1"/>
  <c r="H30" l="1"/>
  <c r="E58" l="1"/>
</calcChain>
</file>

<file path=xl/sharedStrings.xml><?xml version="1.0" encoding="utf-8"?>
<sst xmlns="http://schemas.openxmlformats.org/spreadsheetml/2006/main" count="229" uniqueCount="87">
  <si>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</si>
  <si>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</si>
  <si>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</si>
  <si>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</si>
  <si>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</si>
  <si>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</si>
  <si>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</si>
  <si>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</si>
  <si>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</si>
  <si>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</si>
  <si>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</si>
  <si>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</si>
  <si>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</si>
  <si>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</si>
  <si>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</si>
  <si>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</si>
  <si>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</si>
  <si>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</si>
  <si>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</si>
  <si>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</si>
  <si>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</si>
  <si>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</si>
  <si>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</si>
  <si>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</si>
  <si>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</si>
  <si>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</si>
  <si>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</si>
  <si>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</si>
  <si>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</si>
  <si>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</si>
  <si>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</si>
  <si>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</si>
  <si>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</si>
  <si>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</si>
  <si>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</si>
  <si>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</si>
  <si>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</si>
  <si>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</si>
  <si>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</si>
  <si>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</si>
  <si>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</si>
  <si>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IOC</t>
  </si>
  <si>
    <t>MPHASIS</t>
  </si>
  <si>
    <t>SELL</t>
  </si>
  <si>
    <t>AJANTAPHARMA</t>
  </si>
  <si>
    <t>STARHEALTH</t>
  </si>
  <si>
    <t>UNITEDSPRT</t>
  </si>
  <si>
    <t>TVSMOTOR</t>
  </si>
  <si>
    <t>TRITURBINE</t>
  </si>
  <si>
    <t>ITC</t>
  </si>
  <si>
    <t>BPCL</t>
  </si>
  <si>
    <t>OPTION STRATEGY</t>
  </si>
  <si>
    <t>CHOLAFIN BULL PUT SPREAD; SIMULTANEOUSLY SELL 1480 PUT AT 44 N BUY 1440 PUT AT 27</t>
  </si>
  <si>
    <t>HINDALCO BEAR PUT SPREAD; SIMULTANEOUSLY BUY 690 PUT AT 19.80 N SELL 670 PUT AT 11.80</t>
  </si>
  <si>
    <t>MOTILALOFS</t>
  </si>
  <si>
    <t>SUNPHARMA 1820 CALL</t>
  </si>
  <si>
    <t>LUPIN 2260CALL</t>
  </si>
  <si>
    <t>CASTROLIND</t>
  </si>
  <si>
    <t>BIKAJI</t>
  </si>
  <si>
    <t>MNMFIN 325 CALL</t>
  </si>
  <si>
    <t>SBICARD 755 CALL</t>
  </si>
  <si>
    <t>QUESS</t>
  </si>
  <si>
    <t>PIDILITEIND</t>
  </si>
  <si>
    <t>TATACONSUM 1210 CALL</t>
  </si>
  <si>
    <t>PNBHOUSING</t>
  </si>
  <si>
    <t>TITAN 3600 CALL</t>
  </si>
  <si>
    <t>LT 3700 CALL</t>
  </si>
  <si>
    <t>NIFTY 24250 CALL</t>
  </si>
  <si>
    <t>FINNIFTY 23750 CALL</t>
  </si>
  <si>
    <t>PRUALPHA RECOMM</t>
  </si>
  <si>
    <t>CHOLAFIN</t>
  </si>
  <si>
    <t>1618-1661</t>
  </si>
  <si>
    <t>PRUGROW RECOMM</t>
  </si>
  <si>
    <t>PNBHOUSFING</t>
  </si>
  <si>
    <t>995-900</t>
  </si>
  <si>
    <t>SRF</t>
  </si>
  <si>
    <t>HEROMOTOCO</t>
  </si>
  <si>
    <t>5937-6048</t>
  </si>
  <si>
    <t>JINDALSAW</t>
  </si>
  <si>
    <t>RAYMOND</t>
  </si>
  <si>
    <t>JKCEMENT</t>
  </si>
  <si>
    <t>HFCL</t>
  </si>
  <si>
    <t>TATACHEM BULL PUT SPREAD; SIMUTLANEOUSLY SELL 1120 PUT AT 34 N BUY 1080 PUT AT 16</t>
  </si>
  <si>
    <t>ULTRATECHCEM BULL PUT SPREAD; SIMUTLANEOUSLY SELL 11500 PUT AT 205 N BUY 11300 PUT AT 123</t>
  </si>
  <si>
    <t>BANKNIFTY 51600 CALL OPTION</t>
  </si>
  <si>
    <t>EXIT</t>
  </si>
  <si>
    <t>CLOSE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</si>
</sst>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9"/>
  <sheetViews>
    <sheetView tabSelected="1" topLeftCell="A103" zoomScaleNormal="100" workbookViewId="0">
      <selection activeCell="I101" sqref="I101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26</v>
      </c>
      <c r="B3" s="56"/>
      <c r="C3" s="56"/>
      <c r="D3" s="56"/>
      <c r="E3" s="56"/>
      <c r="F3" s="56"/>
      <c r="G3" s="56"/>
      <c r="H3" s="56"/>
      <c r="I3" s="56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55</v>
      </c>
      <c r="B5" s="16" t="s">
        <v>38</v>
      </c>
      <c r="C5" s="17">
        <v>38</v>
      </c>
      <c r="D5" s="17">
        <v>34</v>
      </c>
      <c r="E5" s="17">
        <v>48</v>
      </c>
      <c r="F5" s="17">
        <v>43</v>
      </c>
      <c r="G5" s="27">
        <v>350</v>
      </c>
      <c r="H5" s="19">
        <f t="shared" ref="H5:H13" si="0">+G5*(F5-C5)</f>
        <v>1750</v>
      </c>
      <c r="I5" s="28" t="s">
        <v>40</v>
      </c>
    </row>
    <row r="6" spans="1:9">
      <c r="A6" s="22" t="s">
        <v>56</v>
      </c>
      <c r="B6" s="16" t="s">
        <v>30</v>
      </c>
      <c r="C6" s="17">
        <v>64</v>
      </c>
      <c r="D6" s="17">
        <v>0</v>
      </c>
      <c r="E6" s="17">
        <v>74</v>
      </c>
      <c r="F6" s="17">
        <v>70</v>
      </c>
      <c r="G6" s="27">
        <v>425</v>
      </c>
      <c r="H6" s="19">
        <f t="shared" si="0"/>
        <v>2550</v>
      </c>
      <c r="I6" s="28" t="s">
        <v>40</v>
      </c>
    </row>
    <row r="7" spans="1:9">
      <c r="A7" s="22" t="s">
        <v>59</v>
      </c>
      <c r="B7" s="16" t="s">
        <v>30</v>
      </c>
      <c r="C7" s="17">
        <v>10.5</v>
      </c>
      <c r="D7" s="17">
        <v>9.6</v>
      </c>
      <c r="E7" s="17">
        <v>12.5</v>
      </c>
      <c r="F7" s="17">
        <v>12.4</v>
      </c>
      <c r="G7" s="27">
        <v>2000</v>
      </c>
      <c r="H7" s="19">
        <f t="shared" si="0"/>
        <v>3800.0000000000009</v>
      </c>
      <c r="I7" s="28" t="s">
        <v>40</v>
      </c>
    </row>
    <row r="8" spans="1:9">
      <c r="A8" s="22" t="s">
        <v>60</v>
      </c>
      <c r="B8" s="16" t="s">
        <v>30</v>
      </c>
      <c r="C8" s="17">
        <v>20</v>
      </c>
      <c r="D8" s="17">
        <v>17.5</v>
      </c>
      <c r="E8" s="17">
        <v>28</v>
      </c>
      <c r="F8" s="17">
        <v>20.5</v>
      </c>
      <c r="G8" s="27">
        <v>800</v>
      </c>
      <c r="H8" s="19">
        <f t="shared" si="0"/>
        <v>400</v>
      </c>
      <c r="I8" s="28" t="s">
        <v>85</v>
      </c>
    </row>
    <row r="9" spans="1:9">
      <c r="A9" s="22" t="s">
        <v>63</v>
      </c>
      <c r="B9" s="16" t="s">
        <v>30</v>
      </c>
      <c r="C9" s="17">
        <v>32</v>
      </c>
      <c r="D9" s="17">
        <v>28</v>
      </c>
      <c r="E9" s="17">
        <v>42</v>
      </c>
      <c r="F9" s="17">
        <v>34.5</v>
      </c>
      <c r="G9" s="27">
        <v>456</v>
      </c>
      <c r="H9" s="19">
        <f t="shared" si="0"/>
        <v>1140</v>
      </c>
      <c r="I9" s="28" t="s">
        <v>40</v>
      </c>
    </row>
    <row r="10" spans="1:9">
      <c r="A10" s="22" t="s">
        <v>65</v>
      </c>
      <c r="B10" s="16" t="s">
        <v>30</v>
      </c>
      <c r="C10" s="17">
        <v>86</v>
      </c>
      <c r="D10" s="17">
        <v>76</v>
      </c>
      <c r="E10" s="17">
        <v>105</v>
      </c>
      <c r="F10" s="17">
        <v>95</v>
      </c>
      <c r="G10" s="27">
        <v>175</v>
      </c>
      <c r="H10" s="19">
        <f t="shared" si="0"/>
        <v>1575</v>
      </c>
      <c r="I10" s="28" t="s">
        <v>40</v>
      </c>
    </row>
    <row r="11" spans="1:9">
      <c r="A11" s="22" t="s">
        <v>66</v>
      </c>
      <c r="B11" s="16" t="s">
        <v>30</v>
      </c>
      <c r="C11" s="17">
        <v>94</v>
      </c>
      <c r="D11" s="17">
        <v>84</v>
      </c>
      <c r="E11" s="17">
        <v>114</v>
      </c>
      <c r="F11" s="17">
        <v>84</v>
      </c>
      <c r="G11" s="27">
        <v>150</v>
      </c>
      <c r="H11" s="19">
        <f t="shared" si="0"/>
        <v>-1500</v>
      </c>
      <c r="I11" s="28" t="s">
        <v>21</v>
      </c>
    </row>
    <row r="12" spans="1:9">
      <c r="A12" s="22" t="s">
        <v>67</v>
      </c>
      <c r="B12" s="16" t="s">
        <v>30</v>
      </c>
      <c r="C12" s="17">
        <v>125</v>
      </c>
      <c r="D12" s="17">
        <v>90</v>
      </c>
      <c r="E12" s="17">
        <v>170</v>
      </c>
      <c r="F12" s="17">
        <v>96</v>
      </c>
      <c r="G12" s="27">
        <v>25</v>
      </c>
      <c r="H12" s="19">
        <f t="shared" si="0"/>
        <v>-725</v>
      </c>
      <c r="I12" s="28" t="s">
        <v>86</v>
      </c>
    </row>
    <row r="13" spans="1:9">
      <c r="A13" s="22" t="s">
        <v>68</v>
      </c>
      <c r="B13" s="16" t="s">
        <v>30</v>
      </c>
      <c r="C13" s="17">
        <v>40</v>
      </c>
      <c r="D13" s="17">
        <v>0.05</v>
      </c>
      <c r="E13" s="17">
        <v>100</v>
      </c>
      <c r="F13" s="17">
        <v>100</v>
      </c>
      <c r="G13" s="27">
        <v>25</v>
      </c>
      <c r="H13" s="19">
        <f t="shared" si="0"/>
        <v>1500</v>
      </c>
      <c r="I13" s="28" t="s">
        <v>40</v>
      </c>
    </row>
    <row r="14" spans="1:9">
      <c r="A14" s="60" t="s">
        <v>10</v>
      </c>
      <c r="B14" s="60"/>
      <c r="C14" s="60"/>
      <c r="D14" s="60"/>
      <c r="E14" s="60"/>
      <c r="F14" s="60"/>
      <c r="G14" s="60"/>
      <c r="H14" s="24">
        <f>SUM(H5:H13)</f>
        <v>10490</v>
      </c>
      <c r="I14" s="29"/>
    </row>
    <row r="15" spans="1:9">
      <c r="A15" s="33"/>
      <c r="B15" s="33"/>
      <c r="C15" s="33"/>
      <c r="D15" s="33"/>
      <c r="E15" s="33"/>
      <c r="F15" s="33"/>
      <c r="G15" s="33"/>
      <c r="H15" s="34"/>
      <c r="I15" s="35"/>
    </row>
    <row r="16" spans="1:9">
      <c r="A16" s="33"/>
      <c r="B16" s="42"/>
      <c r="C16" s="33"/>
      <c r="D16" s="33"/>
      <c r="E16" s="33"/>
      <c r="F16" s="33"/>
      <c r="G16" s="33"/>
      <c r="H16" s="34"/>
      <c r="I16" s="35"/>
    </row>
    <row r="17" spans="1:9">
      <c r="A17" s="2"/>
      <c r="I17" s="7"/>
    </row>
    <row r="18" spans="1:9">
      <c r="A18" s="56" t="s">
        <v>31</v>
      </c>
      <c r="B18" s="56"/>
      <c r="C18" s="56"/>
      <c r="D18" s="56"/>
      <c r="E18" s="56"/>
      <c r="F18" s="56"/>
      <c r="G18" s="56"/>
      <c r="H18" s="56"/>
      <c r="I18" s="56"/>
    </row>
    <row r="19" spans="1:9">
      <c r="A19" s="50" t="s">
        <v>1</v>
      </c>
      <c r="B19" s="18" t="s">
        <v>2</v>
      </c>
      <c r="C19" s="18" t="s">
        <v>3</v>
      </c>
      <c r="D19" s="18" t="s">
        <v>5</v>
      </c>
      <c r="E19" s="18" t="s">
        <v>4</v>
      </c>
      <c r="F19" s="18" t="s">
        <v>6</v>
      </c>
      <c r="G19" s="18" t="s">
        <v>36</v>
      </c>
      <c r="H19" s="18" t="s">
        <v>8</v>
      </c>
      <c r="I19" s="18" t="s">
        <v>9</v>
      </c>
    </row>
    <row r="20" spans="1:9" ht="14.25" customHeight="1">
      <c r="A20" s="22" t="s">
        <v>54</v>
      </c>
      <c r="B20" s="16" t="s">
        <v>38</v>
      </c>
      <c r="C20" s="17">
        <v>762</v>
      </c>
      <c r="D20" s="17">
        <v>755</v>
      </c>
      <c r="E20" s="17">
        <v>780</v>
      </c>
      <c r="F20" s="17">
        <v>755</v>
      </c>
      <c r="G20" s="27">
        <f>100000/C20</f>
        <v>131.23359580052494</v>
      </c>
      <c r="H20" s="19">
        <f>+G20*(F20-C20)</f>
        <v>-918.63517060367462</v>
      </c>
      <c r="I20" s="28" t="s">
        <v>21</v>
      </c>
    </row>
    <row r="21" spans="1:9" ht="14.25" customHeight="1">
      <c r="A21" s="22" t="s">
        <v>57</v>
      </c>
      <c r="B21" s="16" t="s">
        <v>30</v>
      </c>
      <c r="C21" s="16">
        <v>270</v>
      </c>
      <c r="D21" s="17">
        <v>267</v>
      </c>
      <c r="E21" s="17">
        <v>276</v>
      </c>
      <c r="F21" s="23">
        <v>273.2</v>
      </c>
      <c r="G21" s="27">
        <f t="shared" ref="G21:G25" si="1">100000/C21</f>
        <v>370.37037037037038</v>
      </c>
      <c r="H21" s="19">
        <f t="shared" ref="H21:H25" si="2">+G21*(F21-C21)</f>
        <v>1185.1851851851809</v>
      </c>
      <c r="I21" s="28" t="s">
        <v>40</v>
      </c>
    </row>
    <row r="22" spans="1:9" ht="14.25" customHeight="1">
      <c r="A22" s="22" t="s">
        <v>58</v>
      </c>
      <c r="B22" s="16" t="s">
        <v>30</v>
      </c>
      <c r="C22" s="17">
        <v>858</v>
      </c>
      <c r="D22" s="17">
        <v>850</v>
      </c>
      <c r="E22" s="17">
        <v>872</v>
      </c>
      <c r="F22" s="23">
        <v>858.5</v>
      </c>
      <c r="G22" s="27">
        <f t="shared" si="1"/>
        <v>116.55011655011656</v>
      </c>
      <c r="H22" s="19">
        <f t="shared" si="2"/>
        <v>58.275058275058278</v>
      </c>
      <c r="I22" s="28" t="s">
        <v>29</v>
      </c>
    </row>
    <row r="23" spans="1:9" ht="14.25" customHeight="1">
      <c r="A23" s="22" t="s">
        <v>61</v>
      </c>
      <c r="B23" s="16" t="s">
        <v>30</v>
      </c>
      <c r="C23" s="17">
        <v>804</v>
      </c>
      <c r="D23" s="17">
        <v>795</v>
      </c>
      <c r="E23" s="17">
        <v>820</v>
      </c>
      <c r="F23" s="23">
        <v>814</v>
      </c>
      <c r="G23" s="27">
        <f t="shared" si="1"/>
        <v>124.37810945273633</v>
      </c>
      <c r="H23" s="19">
        <f t="shared" si="2"/>
        <v>1243.7810945273632</v>
      </c>
      <c r="I23" s="28" t="s">
        <v>40</v>
      </c>
    </row>
    <row r="24" spans="1:9" ht="14.25" customHeight="1">
      <c r="A24" s="22" t="s">
        <v>62</v>
      </c>
      <c r="B24" s="16" t="s">
        <v>30</v>
      </c>
      <c r="C24" s="17">
        <v>3210</v>
      </c>
      <c r="D24" s="17">
        <v>3180</v>
      </c>
      <c r="E24" s="17">
        <v>3280</v>
      </c>
      <c r="F24" s="23">
        <v>3180</v>
      </c>
      <c r="G24" s="27">
        <f t="shared" si="1"/>
        <v>31.152647975077883</v>
      </c>
      <c r="H24" s="19">
        <f t="shared" si="2"/>
        <v>-934.57943925233644</v>
      </c>
      <c r="I24" s="28" t="s">
        <v>21</v>
      </c>
    </row>
    <row r="25" spans="1:9" ht="14.25" customHeight="1">
      <c r="A25" s="22" t="s">
        <v>64</v>
      </c>
      <c r="B25" s="16" t="s">
        <v>30</v>
      </c>
      <c r="C25" s="17">
        <v>980</v>
      </c>
      <c r="D25" s="17">
        <v>970</v>
      </c>
      <c r="E25" s="17">
        <v>1005</v>
      </c>
      <c r="F25" s="23">
        <v>1005</v>
      </c>
      <c r="G25" s="27">
        <f t="shared" si="1"/>
        <v>102.04081632653062</v>
      </c>
      <c r="H25" s="19">
        <f t="shared" si="2"/>
        <v>2551.0204081632655</v>
      </c>
      <c r="I25" s="28" t="s">
        <v>40</v>
      </c>
    </row>
    <row r="26" spans="1:9" ht="14.25" customHeight="1">
      <c r="A26" s="22"/>
      <c r="B26" s="16"/>
      <c r="C26" s="17"/>
      <c r="D26" s="17"/>
      <c r="E26" s="17"/>
      <c r="F26" s="23"/>
      <c r="G26" s="27"/>
      <c r="H26" s="19"/>
      <c r="I26" s="28"/>
    </row>
    <row r="27" spans="1:9" ht="14.25" customHeight="1">
      <c r="A27" s="22"/>
      <c r="B27" s="16"/>
      <c r="C27" s="17"/>
      <c r="D27" s="17"/>
      <c r="E27" s="17"/>
      <c r="F27" s="23"/>
      <c r="G27" s="27"/>
      <c r="H27" s="19"/>
      <c r="I27" s="28"/>
    </row>
    <row r="28" spans="1:9" ht="14.25" customHeight="1">
      <c r="A28" s="22"/>
      <c r="B28" s="16"/>
      <c r="C28" s="17"/>
      <c r="D28" s="17"/>
      <c r="E28" s="17"/>
      <c r="F28" s="23"/>
      <c r="G28" s="27"/>
      <c r="H28" s="19"/>
      <c r="I28" s="28"/>
    </row>
    <row r="29" spans="1:9">
      <c r="A29" s="22"/>
      <c r="B29" s="16"/>
      <c r="C29" s="17"/>
      <c r="D29" s="17"/>
      <c r="E29" s="17"/>
      <c r="F29" s="23"/>
      <c r="G29" s="27"/>
      <c r="H29" s="19"/>
      <c r="I29" s="28"/>
    </row>
    <row r="30" spans="1:9">
      <c r="A30" s="60" t="s">
        <v>10</v>
      </c>
      <c r="B30" s="60"/>
      <c r="C30" s="60"/>
      <c r="D30" s="60"/>
      <c r="E30" s="60"/>
      <c r="F30" s="60"/>
      <c r="G30" s="60"/>
      <c r="H30" s="24">
        <f>SUM(H20:H29)</f>
        <v>3185.0471362948565</v>
      </c>
      <c r="I30" s="29"/>
    </row>
    <row r="31" spans="1:9">
      <c r="A31" s="54" t="s">
        <v>22</v>
      </c>
      <c r="B31" s="54"/>
      <c r="C31" s="54"/>
      <c r="I31" s="7"/>
    </row>
    <row r="32" spans="1:9">
      <c r="A32" s="31"/>
      <c r="B32" s="31"/>
      <c r="C32" s="31"/>
      <c r="I32" s="7"/>
    </row>
    <row r="33" spans="1:9">
      <c r="A33" s="31"/>
      <c r="B33" s="31"/>
      <c r="C33" s="31"/>
      <c r="I33" s="7"/>
    </row>
    <row r="34" spans="1:9">
      <c r="I34" s="7"/>
    </row>
    <row r="35" spans="1:9">
      <c r="A35" s="56" t="s">
        <v>11</v>
      </c>
      <c r="B35" s="56"/>
      <c r="C35" s="56"/>
      <c r="D35" s="56"/>
      <c r="E35" s="56"/>
      <c r="F35" s="18"/>
      <c r="I35" s="7"/>
    </row>
    <row r="36" spans="1:9">
      <c r="A36" s="18" t="s">
        <v>1</v>
      </c>
      <c r="B36" s="18" t="s">
        <v>12</v>
      </c>
      <c r="C36" s="18" t="s">
        <v>13</v>
      </c>
      <c r="D36" s="18" t="s">
        <v>21</v>
      </c>
      <c r="E36" s="18" t="s">
        <v>24</v>
      </c>
      <c r="F36" s="18" t="s">
        <v>29</v>
      </c>
      <c r="I36" s="7"/>
    </row>
    <row r="37" spans="1:9">
      <c r="A37" s="25"/>
      <c r="B37" s="25"/>
      <c r="C37" s="26"/>
      <c r="D37" s="25"/>
      <c r="E37" s="25"/>
      <c r="F37" s="25"/>
      <c r="I37" s="7"/>
    </row>
    <row r="38" spans="1:9">
      <c r="A38" s="25"/>
      <c r="B38" s="25"/>
      <c r="C38" s="26"/>
      <c r="D38" s="25"/>
      <c r="E38" s="25"/>
      <c r="F38" s="25"/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5"/>
      <c r="D40" s="25"/>
      <c r="E40" s="26"/>
      <c r="F40" s="25"/>
      <c r="I40" s="7"/>
    </row>
    <row r="41" spans="1:9">
      <c r="A41" s="3"/>
      <c r="D41" s="4"/>
      <c r="E41" s="4"/>
      <c r="I41" s="7"/>
    </row>
    <row r="42" spans="1:9">
      <c r="A42" s="3"/>
      <c r="D42" s="4"/>
      <c r="E42" s="4"/>
      <c r="I42" s="7"/>
    </row>
    <row r="43" spans="1:9">
      <c r="B43" s="8"/>
      <c r="C43" s="5"/>
      <c r="I43" s="7"/>
    </row>
    <row r="44" spans="1:9">
      <c r="A44" s="56" t="s">
        <v>14</v>
      </c>
      <c r="B44" s="56"/>
      <c r="C44" s="56"/>
      <c r="D44" s="56"/>
      <c r="E44" s="56"/>
      <c r="H44" s="36"/>
      <c r="I44" s="7"/>
    </row>
    <row r="45" spans="1:9">
      <c r="A45" s="18" t="s">
        <v>1</v>
      </c>
      <c r="B45" s="18" t="s">
        <v>15</v>
      </c>
      <c r="C45" s="18" t="s">
        <v>13</v>
      </c>
      <c r="D45" s="18" t="s">
        <v>21</v>
      </c>
      <c r="E45" s="18" t="s">
        <v>24</v>
      </c>
      <c r="H45" s="36"/>
      <c r="I45" s="14"/>
    </row>
    <row r="46" spans="1:9">
      <c r="A46" s="16"/>
      <c r="B46" s="16"/>
      <c r="C46" s="16"/>
      <c r="D46" s="16"/>
      <c r="E46" s="16"/>
      <c r="H46" s="36"/>
      <c r="I46" s="14"/>
    </row>
    <row r="47" spans="1:9">
      <c r="A47" s="22"/>
      <c r="B47" s="16"/>
      <c r="C47" s="17"/>
      <c r="D47" s="16"/>
      <c r="E47" s="16"/>
      <c r="H47" s="36"/>
      <c r="I47" s="14"/>
    </row>
    <row r="48" spans="1:9">
      <c r="A48" s="22"/>
      <c r="B48" s="16"/>
      <c r="C48" s="17"/>
      <c r="D48" s="16"/>
      <c r="E48" s="16"/>
      <c r="H48" s="36"/>
      <c r="I48" s="14"/>
    </row>
    <row r="49" spans="1:9">
      <c r="H49" s="36"/>
      <c r="I49" s="7"/>
    </row>
    <row r="50" spans="1:9">
      <c r="A50" s="56" t="s">
        <v>32</v>
      </c>
      <c r="B50" s="56"/>
      <c r="C50" s="56"/>
      <c r="D50" s="56"/>
      <c r="E50" s="56"/>
      <c r="H50" s="36"/>
      <c r="I50" s="7"/>
    </row>
    <row r="51" spans="1:9">
      <c r="A51" s="18" t="s">
        <v>1</v>
      </c>
      <c r="B51" s="18" t="s">
        <v>15</v>
      </c>
      <c r="C51" s="18" t="s">
        <v>3</v>
      </c>
      <c r="D51" s="18" t="s">
        <v>6</v>
      </c>
      <c r="E51" s="18" t="s">
        <v>16</v>
      </c>
      <c r="F51" s="9"/>
      <c r="I51" s="7"/>
    </row>
    <row r="52" spans="1:9">
      <c r="A52" s="25"/>
      <c r="B52" s="25"/>
      <c r="C52" s="26"/>
      <c r="D52" s="25"/>
      <c r="E52" s="23" t="e">
        <f>(50000/C52)*(D52-C52)</f>
        <v>#DIV/0!</v>
      </c>
      <c r="H52" s="36"/>
      <c r="I52" s="7"/>
    </row>
    <row r="53" spans="1:9">
      <c r="A53" s="25"/>
      <c r="B53" s="25"/>
      <c r="C53" s="26"/>
      <c r="D53" s="25"/>
      <c r="E53" s="23"/>
      <c r="H53" s="36"/>
      <c r="I53" s="7"/>
    </row>
    <row r="54" spans="1:9">
      <c r="A54" s="25"/>
      <c r="B54" s="25"/>
      <c r="C54" s="26"/>
      <c r="D54" s="16"/>
      <c r="E54" s="23"/>
      <c r="H54" s="36"/>
      <c r="I54" s="7"/>
    </row>
    <row r="55" spans="1:9">
      <c r="A55" s="25"/>
      <c r="B55" s="25"/>
      <c r="C55" s="26"/>
      <c r="D55" s="16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2"/>
      <c r="B57" s="16"/>
      <c r="C57" s="17"/>
      <c r="D57" s="16"/>
      <c r="E57" s="23"/>
      <c r="H57" s="36"/>
      <c r="I57" s="7"/>
    </row>
    <row r="58" spans="1:9">
      <c r="A58" s="60" t="s">
        <v>10</v>
      </c>
      <c r="B58" s="60"/>
      <c r="C58" s="60"/>
      <c r="D58" s="60"/>
      <c r="E58" s="24" t="e">
        <f>SUM(E52:E57)</f>
        <v>#DIV/0!</v>
      </c>
      <c r="H58" s="36"/>
      <c r="I58" s="7"/>
    </row>
    <row r="59" spans="1:9">
      <c r="A59" s="55" t="s">
        <v>23</v>
      </c>
      <c r="B59" s="54"/>
      <c r="C59" s="54"/>
      <c r="H59" s="36"/>
      <c r="I59" s="7"/>
    </row>
    <row r="60" spans="1:9">
      <c r="A60" s="31"/>
      <c r="B60" s="31"/>
      <c r="C60" s="31"/>
      <c r="H60" s="36"/>
      <c r="I60" s="7"/>
    </row>
    <row r="61" spans="1:9">
      <c r="A61" s="31"/>
      <c r="B61" s="31"/>
      <c r="C61" s="31"/>
      <c r="H61" s="36"/>
      <c r="I61" s="7"/>
    </row>
    <row r="62" spans="1:9">
      <c r="H62" s="36"/>
      <c r="I62" s="7"/>
    </row>
    <row r="63" spans="1:9">
      <c r="A63" s="56" t="s">
        <v>27</v>
      </c>
      <c r="B63" s="56"/>
      <c r="C63" s="56"/>
      <c r="D63" s="56"/>
      <c r="E63" s="56"/>
      <c r="H63" s="36"/>
      <c r="I63" s="7"/>
    </row>
    <row r="64" spans="1:9">
      <c r="A64" s="18" t="s">
        <v>1</v>
      </c>
      <c r="B64" s="18" t="s">
        <v>17</v>
      </c>
      <c r="C64" s="18" t="s">
        <v>3</v>
      </c>
      <c r="D64" s="18" t="s">
        <v>6</v>
      </c>
      <c r="E64" s="18" t="s">
        <v>18</v>
      </c>
      <c r="H64" s="37"/>
      <c r="I64" s="7"/>
    </row>
    <row r="65" spans="1:9">
      <c r="A65" s="20"/>
      <c r="B65" s="20"/>
      <c r="C65" s="20"/>
      <c r="D65" s="21"/>
      <c r="E65" s="20">
        <f>75*(D65-C65)</f>
        <v>0</v>
      </c>
      <c r="I65" s="7"/>
    </row>
    <row r="66" spans="1:9">
      <c r="A66" s="20"/>
      <c r="B66" s="20"/>
      <c r="C66" s="21"/>
      <c r="D66" s="21"/>
      <c r="E66" s="20"/>
      <c r="H66" s="36"/>
      <c r="I66" s="7"/>
    </row>
    <row r="67" spans="1:9">
      <c r="A67" s="20"/>
      <c r="B67" s="20"/>
      <c r="C67" s="21"/>
      <c r="D67" s="21"/>
      <c r="E67" s="20"/>
      <c r="H67" s="36"/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9" t="s">
        <v>10</v>
      </c>
      <c r="B69" s="29"/>
      <c r="C69" s="29"/>
      <c r="D69" s="29"/>
      <c r="E69" s="29">
        <f>SUM(E65:E68)</f>
        <v>0</v>
      </c>
      <c r="G69" s="8"/>
      <c r="H69" s="36"/>
      <c r="I69" s="7"/>
    </row>
    <row r="70" spans="1:9">
      <c r="A70" s="10"/>
      <c r="B70" s="11"/>
      <c r="C70" s="11"/>
      <c r="D70" s="11"/>
      <c r="E70" s="11"/>
      <c r="G70" s="8"/>
      <c r="I70" s="7"/>
    </row>
    <row r="71" spans="1:9">
      <c r="A71" s="56" t="s">
        <v>39</v>
      </c>
      <c r="B71" s="56"/>
      <c r="C71" s="56"/>
      <c r="D71" s="56"/>
      <c r="E71" s="56"/>
      <c r="F71" s="56"/>
      <c r="G71" s="12"/>
      <c r="H71" s="36"/>
      <c r="I71" s="7"/>
    </row>
    <row r="72" spans="1:9">
      <c r="A72" s="18" t="s">
        <v>19</v>
      </c>
      <c r="B72" s="18" t="s">
        <v>1</v>
      </c>
      <c r="C72" s="18" t="s">
        <v>2</v>
      </c>
      <c r="D72" s="18" t="s">
        <v>3</v>
      </c>
      <c r="E72" s="18" t="s">
        <v>5</v>
      </c>
      <c r="F72" s="18" t="s">
        <v>4</v>
      </c>
      <c r="G72" s="9"/>
      <c r="H72" s="37"/>
      <c r="I72" s="7"/>
    </row>
    <row r="73" spans="1:9">
      <c r="A73" s="16" t="s">
        <v>69</v>
      </c>
      <c r="B73" s="41" t="s">
        <v>70</v>
      </c>
      <c r="C73" s="41" t="s">
        <v>38</v>
      </c>
      <c r="D73" s="40">
        <v>1500</v>
      </c>
      <c r="E73" s="32">
        <v>1393</v>
      </c>
      <c r="F73" s="49" t="s">
        <v>71</v>
      </c>
      <c r="G73" s="6"/>
      <c r="H73" s="36"/>
      <c r="I73" s="15"/>
    </row>
    <row r="74" spans="1:9">
      <c r="A74" s="16" t="s">
        <v>69</v>
      </c>
      <c r="B74" s="41" t="s">
        <v>76</v>
      </c>
      <c r="C74" s="41" t="s">
        <v>30</v>
      </c>
      <c r="D74" s="40">
        <v>5629.1</v>
      </c>
      <c r="E74" s="32">
        <v>5350</v>
      </c>
      <c r="F74" s="49" t="s">
        <v>77</v>
      </c>
      <c r="G74" s="6"/>
      <c r="H74" s="36"/>
      <c r="I74" s="15"/>
    </row>
    <row r="75" spans="1:9">
      <c r="A75" s="16" t="s">
        <v>72</v>
      </c>
      <c r="B75" s="41" t="s">
        <v>73</v>
      </c>
      <c r="C75" s="41" t="s">
        <v>38</v>
      </c>
      <c r="D75" s="40" t="s">
        <v>74</v>
      </c>
      <c r="E75" s="32">
        <v>777</v>
      </c>
      <c r="F75" s="49">
        <v>1294</v>
      </c>
      <c r="G75" s="6"/>
      <c r="H75" s="36"/>
      <c r="I75" s="15"/>
    </row>
    <row r="76" spans="1:9">
      <c r="A76" s="16" t="s">
        <v>37</v>
      </c>
      <c r="B76" s="41" t="s">
        <v>75</v>
      </c>
      <c r="C76" s="41" t="s">
        <v>30</v>
      </c>
      <c r="D76" s="40">
        <v>2609</v>
      </c>
      <c r="E76" s="32">
        <v>2550</v>
      </c>
      <c r="F76" s="49">
        <v>2700</v>
      </c>
      <c r="G76" s="6"/>
      <c r="H76" s="36"/>
      <c r="I76" s="15"/>
    </row>
    <row r="77" spans="1:9">
      <c r="A77" s="16" t="s">
        <v>37</v>
      </c>
      <c r="B77" s="41" t="s">
        <v>78</v>
      </c>
      <c r="C77" s="41" t="s">
        <v>30</v>
      </c>
      <c r="D77" s="40">
        <v>703.8</v>
      </c>
      <c r="E77" s="32">
        <v>686</v>
      </c>
      <c r="F77" s="49">
        <v>730</v>
      </c>
      <c r="G77" s="6"/>
      <c r="H77" s="36"/>
      <c r="I77" s="15"/>
    </row>
    <row r="78" spans="1:9">
      <c r="A78" s="16" t="s">
        <v>37</v>
      </c>
      <c r="B78" s="41" t="s">
        <v>79</v>
      </c>
      <c r="C78" s="41" t="s">
        <v>30</v>
      </c>
      <c r="D78" s="40">
        <v>2070</v>
      </c>
      <c r="E78" s="32">
        <v>1996</v>
      </c>
      <c r="F78" s="49">
        <v>2190</v>
      </c>
      <c r="G78" s="6"/>
      <c r="H78" s="36"/>
      <c r="I78" s="15"/>
    </row>
    <row r="79" spans="1:9">
      <c r="A79" s="16" t="s">
        <v>37</v>
      </c>
      <c r="B79" s="41" t="s">
        <v>58</v>
      </c>
      <c r="C79" s="41" t="s">
        <v>30</v>
      </c>
      <c r="D79" s="40">
        <v>870</v>
      </c>
      <c r="E79" s="32">
        <v>838</v>
      </c>
      <c r="F79" s="49">
        <v>910</v>
      </c>
      <c r="G79" s="6"/>
      <c r="H79" s="36"/>
      <c r="I79" s="15"/>
    </row>
    <row r="80" spans="1:9">
      <c r="A80" s="16" t="s">
        <v>37</v>
      </c>
      <c r="B80" s="41" t="s">
        <v>80</v>
      </c>
      <c r="C80" s="41" t="s">
        <v>30</v>
      </c>
      <c r="D80" s="40">
        <v>4580</v>
      </c>
      <c r="E80" s="32">
        <v>4466</v>
      </c>
      <c r="F80" s="49">
        <v>4760</v>
      </c>
      <c r="G80" s="6"/>
      <c r="H80" s="36"/>
      <c r="I80" s="15"/>
    </row>
    <row r="81" spans="1:9">
      <c r="A81" s="16" t="s">
        <v>37</v>
      </c>
      <c r="B81" s="41" t="s">
        <v>81</v>
      </c>
      <c r="C81" s="41" t="s">
        <v>30</v>
      </c>
      <c r="D81" s="40">
        <v>153.55000000000001</v>
      </c>
      <c r="E81" s="32">
        <v>146.9</v>
      </c>
      <c r="F81" s="49">
        <v>164</v>
      </c>
      <c r="G81" s="6"/>
      <c r="H81" s="36"/>
      <c r="I81" s="15"/>
    </row>
    <row r="82" spans="1:9">
      <c r="A82" s="16" t="s">
        <v>51</v>
      </c>
      <c r="B82" s="41" t="s">
        <v>82</v>
      </c>
      <c r="C82" s="41" t="s">
        <v>43</v>
      </c>
      <c r="D82" s="40">
        <v>18</v>
      </c>
      <c r="E82" s="32">
        <v>23</v>
      </c>
      <c r="F82" s="49">
        <v>8</v>
      </c>
      <c r="G82" s="6"/>
      <c r="H82" s="36"/>
      <c r="I82" s="15"/>
    </row>
    <row r="83" spans="1:9">
      <c r="A83" s="16" t="s">
        <v>51</v>
      </c>
      <c r="B83" s="41" t="s">
        <v>83</v>
      </c>
      <c r="C83" s="41" t="s">
        <v>43</v>
      </c>
      <c r="D83" s="40">
        <v>82</v>
      </c>
      <c r="E83" s="32">
        <v>102</v>
      </c>
      <c r="F83" s="49">
        <v>40</v>
      </c>
      <c r="G83" s="6"/>
      <c r="H83" s="36"/>
      <c r="I83" s="15"/>
    </row>
    <row r="84" spans="1:9">
      <c r="A84" s="16" t="s">
        <v>51</v>
      </c>
      <c r="B84" s="41" t="s">
        <v>84</v>
      </c>
      <c r="C84" s="41" t="s">
        <v>30</v>
      </c>
      <c r="D84" s="40">
        <v>110</v>
      </c>
      <c r="E84" s="32">
        <v>5</v>
      </c>
      <c r="F84" s="49">
        <v>280</v>
      </c>
      <c r="G84" s="6"/>
      <c r="H84" s="36"/>
      <c r="I84" s="15"/>
    </row>
    <row r="85" spans="1:9">
      <c r="A85" s="44"/>
      <c r="C85" s="45"/>
      <c r="D85" s="46"/>
      <c r="E85" s="47"/>
      <c r="F85" s="48"/>
      <c r="G85" s="6"/>
      <c r="H85" s="36"/>
      <c r="I85" s="15"/>
    </row>
    <row r="86" spans="1:9">
      <c r="A86" s="44"/>
      <c r="C86" s="45"/>
      <c r="D86" s="46"/>
      <c r="E86" s="47"/>
      <c r="F86" s="48"/>
      <c r="G86" s="6"/>
      <c r="H86" s="36"/>
      <c r="I86" s="15"/>
    </row>
    <row r="87" spans="1:9">
      <c r="A87" s="13"/>
      <c r="C87" s="6"/>
      <c r="D87" s="3"/>
      <c r="E87" s="3"/>
      <c r="F87" s="3"/>
      <c r="G87" s="3"/>
      <c r="H87" s="36"/>
      <c r="I87" s="15"/>
    </row>
    <row r="88" spans="1:9" ht="15" customHeight="1">
      <c r="A88" s="56" t="s">
        <v>33</v>
      </c>
      <c r="B88" s="56"/>
      <c r="C88" s="56"/>
      <c r="D88" s="56"/>
      <c r="E88" s="56"/>
      <c r="F88" s="56"/>
      <c r="G88" s="56"/>
      <c r="H88" s="12"/>
      <c r="I88" s="15"/>
    </row>
    <row r="89" spans="1:9">
      <c r="A89" s="43" t="s">
        <v>35</v>
      </c>
      <c r="B89" s="43" t="s">
        <v>1</v>
      </c>
      <c r="C89" s="43" t="s">
        <v>2</v>
      </c>
      <c r="D89" s="18" t="s">
        <v>3</v>
      </c>
      <c r="E89" s="18" t="s">
        <v>20</v>
      </c>
      <c r="F89" s="18" t="s">
        <v>25</v>
      </c>
      <c r="G89" s="30" t="s">
        <v>9</v>
      </c>
      <c r="H89" s="38"/>
      <c r="I89" s="15"/>
    </row>
    <row r="90" spans="1:9">
      <c r="A90" s="16" t="s">
        <v>37</v>
      </c>
      <c r="B90" s="41" t="s">
        <v>79</v>
      </c>
      <c r="C90" s="41" t="s">
        <v>30</v>
      </c>
      <c r="D90" s="40">
        <v>2070</v>
      </c>
      <c r="E90" s="32">
        <v>2120</v>
      </c>
      <c r="F90" s="19">
        <f>(50000/D90)*(E90-D90)</f>
        <v>1207.7294685990339</v>
      </c>
      <c r="G90" s="17" t="s">
        <v>40</v>
      </c>
    </row>
    <row r="91" spans="1:9">
      <c r="A91" s="16" t="s">
        <v>37</v>
      </c>
      <c r="B91" s="41" t="s">
        <v>48</v>
      </c>
      <c r="C91" s="41" t="s">
        <v>30</v>
      </c>
      <c r="D91" s="40">
        <v>746</v>
      </c>
      <c r="E91" s="32">
        <v>768</v>
      </c>
      <c r="F91" s="19">
        <f t="shared" ref="F91:F92" si="3">(50000/D91)*(E91-D91)</f>
        <v>1474.5308310991957</v>
      </c>
      <c r="G91" s="17" t="s">
        <v>40</v>
      </c>
    </row>
    <row r="92" spans="1:9">
      <c r="A92" s="16" t="s">
        <v>37</v>
      </c>
      <c r="B92" s="41" t="s">
        <v>46</v>
      </c>
      <c r="C92" s="41" t="s">
        <v>30</v>
      </c>
      <c r="D92" s="40">
        <v>1479</v>
      </c>
      <c r="E92" s="32">
        <v>1484</v>
      </c>
      <c r="F92" s="19">
        <f t="shared" si="3"/>
        <v>169.03313049357675</v>
      </c>
      <c r="G92" s="17" t="s">
        <v>29</v>
      </c>
    </row>
    <row r="93" spans="1:9">
      <c r="A93" s="16" t="s">
        <v>51</v>
      </c>
      <c r="B93" s="41" t="s">
        <v>52</v>
      </c>
      <c r="C93" s="41" t="s">
        <v>43</v>
      </c>
      <c r="D93" s="40">
        <v>17</v>
      </c>
      <c r="E93" s="32">
        <v>16.5</v>
      </c>
      <c r="F93" s="19">
        <f>(625)*(D93-E93)</f>
        <v>312.5</v>
      </c>
      <c r="G93" s="17" t="s">
        <v>29</v>
      </c>
    </row>
    <row r="94" spans="1:9">
      <c r="A94" s="16" t="s">
        <v>51</v>
      </c>
      <c r="B94" s="41" t="s">
        <v>53</v>
      </c>
      <c r="C94" s="41" t="s">
        <v>30</v>
      </c>
      <c r="D94" s="40">
        <v>8</v>
      </c>
      <c r="E94" s="32">
        <v>9.4</v>
      </c>
      <c r="F94" s="19">
        <f>(1400)*(E94-D94)</f>
        <v>1960.0000000000005</v>
      </c>
      <c r="G94" s="17" t="s">
        <v>40</v>
      </c>
      <c r="I94" s="15"/>
    </row>
    <row r="95" spans="1:9">
      <c r="A95" s="57" t="s">
        <v>10</v>
      </c>
      <c r="B95" s="58"/>
      <c r="C95" s="58"/>
      <c r="D95" s="58"/>
      <c r="E95" s="59"/>
      <c r="F95" s="39">
        <f>SUM(F90:F94)</f>
        <v>5123.7934301918067</v>
      </c>
      <c r="I95" s="15"/>
    </row>
    <row r="96" spans="1:9">
      <c r="A96" s="55" t="s">
        <v>34</v>
      </c>
      <c r="B96" s="54"/>
      <c r="C96" s="54"/>
      <c r="F96" s="14"/>
      <c r="I96" s="15"/>
    </row>
    <row r="97" spans="1:9" ht="10.8" customHeight="1">
      <c r="F97" s="14"/>
      <c r="I97" s="15"/>
    </row>
    <row r="98" spans="1:9">
      <c r="F98" s="14"/>
      <c r="I98" s="15"/>
    </row>
    <row r="99" spans="1:9">
      <c r="I99" s="15"/>
    </row>
    <row r="100" spans="1:9">
      <c r="I100" s="15"/>
    </row>
    <row r="101" spans="1:9">
      <c r="I101" s="15"/>
    </row>
    <row r="102" spans="1:9" ht="14.4" customHeight="1">
      <c r="A102" s="51" t="s">
        <v>28</v>
      </c>
      <c r="B102" s="52"/>
      <c r="C102" s="52"/>
      <c r="D102" s="52"/>
      <c r="E102" s="52"/>
      <c r="F102" s="52"/>
      <c r="G102" s="53"/>
      <c r="I102" s="15"/>
    </row>
    <row r="103" spans="1:9" ht="14.4" customHeight="1">
      <c r="A103" s="43" t="s">
        <v>19</v>
      </c>
      <c r="B103" s="43" t="s">
        <v>1</v>
      </c>
      <c r="C103" s="43" t="s">
        <v>2</v>
      </c>
      <c r="D103" s="18" t="s">
        <v>3</v>
      </c>
      <c r="E103" s="30" t="s">
        <v>5</v>
      </c>
      <c r="F103" s="30" t="s">
        <v>4</v>
      </c>
      <c r="G103" s="30" t="s">
        <v>29</v>
      </c>
    </row>
    <row r="104" spans="1:9">
      <c r="A104" s="16" t="s">
        <v>37</v>
      </c>
      <c r="B104" s="41" t="s">
        <v>42</v>
      </c>
      <c r="C104" s="41" t="s">
        <v>30</v>
      </c>
      <c r="D104" s="40">
        <v>3126</v>
      </c>
      <c r="E104" s="32">
        <v>3010</v>
      </c>
      <c r="F104" s="49">
        <v>3300</v>
      </c>
    </row>
    <row r="105" spans="1:9">
      <c r="A105" s="16" t="s">
        <v>37</v>
      </c>
      <c r="B105" s="41" t="s">
        <v>44</v>
      </c>
      <c r="C105" s="41" t="s">
        <v>38</v>
      </c>
      <c r="D105" s="40">
        <v>3232</v>
      </c>
      <c r="E105" s="32">
        <v>3043</v>
      </c>
      <c r="F105" s="49">
        <v>3450</v>
      </c>
    </row>
    <row r="106" spans="1:9">
      <c r="A106" s="16" t="s">
        <v>37</v>
      </c>
      <c r="B106" s="41" t="s">
        <v>41</v>
      </c>
      <c r="C106" s="41" t="s">
        <v>30</v>
      </c>
      <c r="D106" s="40">
        <v>177</v>
      </c>
      <c r="E106" s="32">
        <v>173.8</v>
      </c>
      <c r="F106" s="49">
        <v>183</v>
      </c>
    </row>
    <row r="107" spans="1:9">
      <c r="A107" s="16" t="s">
        <v>37</v>
      </c>
      <c r="B107" s="41" t="s">
        <v>45</v>
      </c>
      <c r="C107" s="41" t="s">
        <v>30</v>
      </c>
      <c r="D107" s="40">
        <v>626.5</v>
      </c>
      <c r="E107" s="32">
        <v>609</v>
      </c>
      <c r="F107" s="49">
        <v>654</v>
      </c>
    </row>
    <row r="108" spans="1:9">
      <c r="A108" s="16" t="s">
        <v>37</v>
      </c>
      <c r="B108" s="41" t="s">
        <v>47</v>
      </c>
      <c r="C108" s="41" t="s">
        <v>30</v>
      </c>
      <c r="D108" s="40">
        <v>2792</v>
      </c>
      <c r="E108" s="32">
        <v>2750</v>
      </c>
      <c r="F108" s="49">
        <v>2865</v>
      </c>
    </row>
    <row r="109" spans="1:9">
      <c r="A109" s="16" t="s">
        <v>37</v>
      </c>
      <c r="B109" s="41" t="s">
        <v>49</v>
      </c>
      <c r="C109" s="41" t="s">
        <v>30</v>
      </c>
      <c r="D109" s="40">
        <v>512.9</v>
      </c>
      <c r="E109" s="32">
        <v>502</v>
      </c>
      <c r="F109" s="49">
        <v>530</v>
      </c>
    </row>
    <row r="110" spans="1:9">
      <c r="A110" s="16" t="s">
        <v>37</v>
      </c>
      <c r="B110" s="41" t="s">
        <v>50</v>
      </c>
      <c r="C110" s="41" t="s">
        <v>30</v>
      </c>
      <c r="D110" s="40">
        <v>365.5</v>
      </c>
      <c r="E110" s="32">
        <v>351</v>
      </c>
      <c r="F110" s="49">
        <v>385</v>
      </c>
    </row>
    <row r="111" spans="1:9">
      <c r="A111" s="16" t="s">
        <v>37</v>
      </c>
      <c r="B111" s="41" t="s">
        <v>75</v>
      </c>
      <c r="C111" s="41" t="s">
        <v>30</v>
      </c>
      <c r="D111" s="40">
        <v>2609</v>
      </c>
      <c r="E111" s="32">
        <v>2550</v>
      </c>
      <c r="F111" s="49">
        <v>2700</v>
      </c>
    </row>
    <row r="112" spans="1:9">
      <c r="A112" s="16" t="s">
        <v>37</v>
      </c>
      <c r="B112" s="41" t="s">
        <v>78</v>
      </c>
      <c r="C112" s="41" t="s">
        <v>30</v>
      </c>
      <c r="D112" s="40">
        <v>703.8</v>
      </c>
      <c r="E112" s="32">
        <v>686</v>
      </c>
      <c r="F112" s="49">
        <v>730</v>
      </c>
    </row>
    <row r="113" spans="1:6">
      <c r="A113" s="16" t="s">
        <v>37</v>
      </c>
      <c r="B113" s="41" t="s">
        <v>79</v>
      </c>
      <c r="C113" s="41" t="s">
        <v>30</v>
      </c>
      <c r="D113" s="40">
        <v>2070</v>
      </c>
      <c r="E113" s="32">
        <v>1996</v>
      </c>
      <c r="F113" s="49">
        <v>2190</v>
      </c>
    </row>
    <row r="114" spans="1:6">
      <c r="A114" s="16" t="s">
        <v>37</v>
      </c>
      <c r="B114" s="41" t="s">
        <v>58</v>
      </c>
      <c r="C114" s="41" t="s">
        <v>30</v>
      </c>
      <c r="D114" s="40">
        <v>870</v>
      </c>
      <c r="E114" s="32">
        <v>838</v>
      </c>
      <c r="F114" s="49">
        <v>910</v>
      </c>
    </row>
    <row r="115" spans="1:6">
      <c r="A115" s="16" t="s">
        <v>37</v>
      </c>
      <c r="B115" s="41" t="s">
        <v>80</v>
      </c>
      <c r="C115" s="41" t="s">
        <v>30</v>
      </c>
      <c r="D115" s="40">
        <v>4580</v>
      </c>
      <c r="E115" s="32">
        <v>4466</v>
      </c>
      <c r="F115" s="49">
        <v>4760</v>
      </c>
    </row>
    <row r="116" spans="1:6">
      <c r="A116" s="16" t="s">
        <v>37</v>
      </c>
      <c r="B116" s="41" t="s">
        <v>81</v>
      </c>
      <c r="C116" s="41" t="s">
        <v>30</v>
      </c>
      <c r="D116" s="40">
        <v>153.55000000000001</v>
      </c>
      <c r="E116" s="32">
        <v>146.9</v>
      </c>
      <c r="F116" s="49">
        <v>164</v>
      </c>
    </row>
    <row r="117" spans="1:6">
      <c r="A117" s="16" t="s">
        <v>51</v>
      </c>
      <c r="B117" s="41" t="s">
        <v>82</v>
      </c>
      <c r="C117" s="41" t="s">
        <v>43</v>
      </c>
      <c r="D117" s="40">
        <v>18</v>
      </c>
      <c r="E117" s="32">
        <v>23</v>
      </c>
      <c r="F117" s="49">
        <v>8</v>
      </c>
    </row>
    <row r="118" spans="1:6">
      <c r="A118" s="16" t="s">
        <v>51</v>
      </c>
      <c r="B118" s="41" t="s">
        <v>83</v>
      </c>
      <c r="C118" s="41" t="s">
        <v>43</v>
      </c>
      <c r="D118" s="40">
        <v>82</v>
      </c>
      <c r="E118" s="32">
        <v>102</v>
      </c>
      <c r="F118" s="49">
        <v>40</v>
      </c>
    </row>
    <row r="119" spans="1:6">
      <c r="A119" s="16" t="s">
        <v>51</v>
      </c>
      <c r="B119" s="41" t="s">
        <v>84</v>
      </c>
      <c r="C119" s="41" t="s">
        <v>30</v>
      </c>
      <c r="D119" s="40">
        <v>110</v>
      </c>
      <c r="E119" s="32">
        <v>5</v>
      </c>
      <c r="F119" s="49">
        <v>280</v>
      </c>
    </row>
  </sheetData>
  <mergeCells count="17">
    <mergeCell ref="A14:G14"/>
    <mergeCell ref="A58:D58"/>
    <mergeCell ref="A63:E63"/>
    <mergeCell ref="A2:I2"/>
    <mergeCell ref="A18:I18"/>
    <mergeCell ref="A30:G30"/>
    <mergeCell ref="A3:I3"/>
    <mergeCell ref="A102:G102"/>
    <mergeCell ref="A31:C31"/>
    <mergeCell ref="A59:C59"/>
    <mergeCell ref="A88:G88"/>
    <mergeCell ref="A96:C96"/>
    <mergeCell ref="A71:F71"/>
    <mergeCell ref="A50:E50"/>
    <mergeCell ref="A44:E44"/>
    <mergeCell ref="A35:E35"/>
    <mergeCell ref="A95:E95"/>
  </mergeCells>
  <phoneticPr fontId="0" type="noConversion"/>
  <conditionalFormatting sqref="F95 H30 E58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2024-09-03T10:11:09Z</dcterms:modified>
</cp:coreProperties>
</file>