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/>
  <c r="H32" s="1"/>
  <c r="G31"/>
  <c r="H31" s="1"/>
  <c r="G30"/>
  <c r="H30" s="1"/>
  <c r="G29"/>
  <c r="H29" s="1"/>
  <c r="G23"/>
  <c r="G24"/>
  <c r="H24" s="1"/>
  <c r="G25"/>
  <c r="G26"/>
  <c r="G27"/>
  <c r="H27" s="1"/>
  <c r="G28"/>
  <c r="H28" s="1"/>
  <c r="B109"/>
  <c r="F59"/>
  <c r="F60"/>
  <c r="F61"/>
  <c r="H5"/>
  <c r="H12"/>
  <c r="H11"/>
  <c r="H10"/>
  <c r="F58"/>
  <c r="H9" l="1"/>
  <c r="H8"/>
  <c r="H7"/>
  <c r="H6"/>
  <c r="H23" l="1"/>
  <c r="H25"/>
  <c r="H26"/>
  <c r="F57" l="1"/>
  <c r="H17" l="1"/>
  <c r="F68" l="1"/>
  <c r="H34" l="1"/>
</calcChain>
</file>

<file path=xl/sharedStrings.xml><?xml version="1.0" encoding="utf-8"?>
<sst xmlns="http://schemas.openxmlformats.org/spreadsheetml/2006/main" count="163" uniqueCount="65">
  <si>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</si>
  <si>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</si>
  <si>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</si>
  <si>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</si>
  <si>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</si>
  <si>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</si>
  <si>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</si>
  <si>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</si>
  <si>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</si>
  <si>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</si>
  <si>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</si>
  <si>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</si>
  <si>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</si>
  <si>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</si>
  <si>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</si>
  <si>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</si>
  <si>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</si>
  <si>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</si>
  <si>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</si>
  <si>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</si>
  <si>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</si>
  <si>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</si>
  <si>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</si>
  <si>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</si>
  <si>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</si>
  <si>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</si>
  <si>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</si>
  <si>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</si>
  <si>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APLLTD</t>
  </si>
  <si>
    <t>ITC</t>
  </si>
  <si>
    <t>BOOKED PROFIT</t>
  </si>
  <si>
    <t>TITAN</t>
  </si>
  <si>
    <t>UPL</t>
  </si>
  <si>
    <t>ADANIPORT 1460 CALL</t>
  </si>
  <si>
    <t>CLOSE</t>
  </si>
  <si>
    <t>CLEAN</t>
  </si>
  <si>
    <t>KIMS</t>
  </si>
  <si>
    <t>CANFINHOME</t>
  </si>
  <si>
    <t>TATACOMM</t>
  </si>
  <si>
    <t>CHAMBALFERT</t>
  </si>
  <si>
    <t>SIEMENS</t>
  </si>
  <si>
    <t>DEEPAKFERT</t>
  </si>
  <si>
    <t>GNFC 690 CALL</t>
  </si>
  <si>
    <t>RCF</t>
  </si>
  <si>
    <t>NIFTY 25850 PUT</t>
  </si>
  <si>
    <t>ISEC</t>
  </si>
  <si>
    <t>HUL 2900PUT</t>
  </si>
  <si>
    <t>TATACHEM 1120 CALL</t>
  </si>
  <si>
    <t>HINDALCO 760CALL</t>
  </si>
  <si>
    <t>NMDC</t>
  </si>
  <si>
    <t>GRAPHITE</t>
  </si>
  <si>
    <t>PAYTM</t>
  </si>
  <si>
    <t>NLCINDIA</t>
  </si>
  <si>
    <t>EXIT</t>
  </si>
  <si>
    <t>SUMICHEM</t>
  </si>
  <si>
    <t>METROPOLIS</t>
  </si>
  <si>
    <t>CAPLINPOINT</t>
  </si>
  <si>
    <t>PRUALPHA RECOMM</t>
  </si>
  <si>
    <t>POLYCAB</t>
  </si>
  <si>
    <t>7579-7750</t>
  </si>
  <si>
    <t>COFORGE BULL CALL SPREAD; SIMULTANEOUSLY BUY 7100 CALL AT 300N SELL 7300 CALL AT 212</t>
  </si>
  <si>
    <t>OPTION STRATEGY</t>
  </si>
  <si>
    <t>HBLPOWER</t>
  </si>
  <si>
    <t>BANKNIFTY 52900 PUT - EXPIRY TRADE</t>
  </si>
  <si>
    <t>FINNIFTY 24500 PUT - EXPIRY TRADE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</si>
</sst>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9"/>
  <sheetViews>
    <sheetView tabSelected="1" zoomScaleNormal="100" workbookViewId="0">
      <selection activeCell="A13" sqref="A13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9">
      <c r="A3" s="48" t="s">
        <v>16</v>
      </c>
      <c r="B3" s="48"/>
      <c r="C3" s="48"/>
      <c r="D3" s="48"/>
      <c r="E3" s="48"/>
      <c r="F3" s="48"/>
      <c r="G3" s="48"/>
      <c r="H3" s="48"/>
      <c r="I3" s="48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42</v>
      </c>
      <c r="B5" s="15" t="s">
        <v>26</v>
      </c>
      <c r="C5" s="16">
        <v>25.5</v>
      </c>
      <c r="D5" s="16">
        <v>24</v>
      </c>
      <c r="E5" s="16">
        <v>31</v>
      </c>
      <c r="F5" s="16">
        <v>27.5</v>
      </c>
      <c r="G5" s="22">
        <v>1300</v>
      </c>
      <c r="H5" s="18">
        <f t="shared" ref="H5:H12" si="0">+G5*(F5-C5)</f>
        <v>2600</v>
      </c>
      <c r="I5" s="23" t="s">
        <v>30</v>
      </c>
    </row>
    <row r="6" spans="1:9">
      <c r="A6" s="19" t="s">
        <v>44</v>
      </c>
      <c r="B6" s="15" t="s">
        <v>19</v>
      </c>
      <c r="C6" s="16">
        <v>110</v>
      </c>
      <c r="D6" s="16">
        <v>80</v>
      </c>
      <c r="E6" s="16">
        <v>150</v>
      </c>
      <c r="F6" s="16">
        <v>130</v>
      </c>
      <c r="G6" s="22">
        <v>25</v>
      </c>
      <c r="H6" s="18">
        <f t="shared" si="0"/>
        <v>500</v>
      </c>
      <c r="I6" s="23" t="s">
        <v>30</v>
      </c>
    </row>
    <row r="7" spans="1:9">
      <c r="A7" s="19" t="s">
        <v>46</v>
      </c>
      <c r="B7" s="15" t="s">
        <v>19</v>
      </c>
      <c r="C7" s="16">
        <v>58</v>
      </c>
      <c r="D7" s="16">
        <v>53</v>
      </c>
      <c r="E7" s="16">
        <v>68</v>
      </c>
      <c r="F7" s="16">
        <v>53</v>
      </c>
      <c r="G7" s="22">
        <v>300</v>
      </c>
      <c r="H7" s="18">
        <f t="shared" si="0"/>
        <v>-1500</v>
      </c>
      <c r="I7" s="23" t="s">
        <v>13</v>
      </c>
    </row>
    <row r="8" spans="1:9">
      <c r="A8" s="19" t="s">
        <v>47</v>
      </c>
      <c r="B8" s="15" t="s">
        <v>19</v>
      </c>
      <c r="C8" s="16">
        <v>37</v>
      </c>
      <c r="D8" s="16">
        <v>34.5</v>
      </c>
      <c r="E8" s="16">
        <v>42</v>
      </c>
      <c r="F8" s="16">
        <v>42</v>
      </c>
      <c r="G8" s="22">
        <v>550</v>
      </c>
      <c r="H8" s="18">
        <f t="shared" si="0"/>
        <v>2750</v>
      </c>
      <c r="I8" s="23" t="s">
        <v>30</v>
      </c>
    </row>
    <row r="9" spans="1:9">
      <c r="A9" s="19" t="s">
        <v>48</v>
      </c>
      <c r="B9" s="15" t="s">
        <v>19</v>
      </c>
      <c r="C9" s="16">
        <v>25</v>
      </c>
      <c r="D9" s="16">
        <v>23.9</v>
      </c>
      <c r="E9" s="16">
        <v>29</v>
      </c>
      <c r="F9" s="16">
        <v>27.5</v>
      </c>
      <c r="G9" s="22">
        <v>1400</v>
      </c>
      <c r="H9" s="18">
        <f t="shared" si="0"/>
        <v>3500</v>
      </c>
      <c r="I9" s="23" t="s">
        <v>30</v>
      </c>
    </row>
    <row r="10" spans="1:9">
      <c r="A10" s="19" t="s">
        <v>33</v>
      </c>
      <c r="B10" s="15" t="s">
        <v>19</v>
      </c>
      <c r="C10" s="16">
        <v>48.5</v>
      </c>
      <c r="D10" s="16">
        <v>45.5</v>
      </c>
      <c r="E10" s="16">
        <v>58</v>
      </c>
      <c r="F10" s="16">
        <v>52.4</v>
      </c>
      <c r="G10" s="22">
        <v>400</v>
      </c>
      <c r="H10" s="18">
        <f t="shared" si="0"/>
        <v>1559.9999999999995</v>
      </c>
      <c r="I10" s="23" t="s">
        <v>30</v>
      </c>
    </row>
    <row r="11" spans="1:9">
      <c r="A11" s="19" t="s">
        <v>63</v>
      </c>
      <c r="B11" s="15" t="s">
        <v>19</v>
      </c>
      <c r="C11" s="16">
        <v>25</v>
      </c>
      <c r="D11" s="16">
        <v>0.5</v>
      </c>
      <c r="E11" s="16">
        <v>80</v>
      </c>
      <c r="F11" s="16">
        <v>0.5</v>
      </c>
      <c r="G11" s="22">
        <v>15</v>
      </c>
      <c r="H11" s="18">
        <f t="shared" si="0"/>
        <v>-367.5</v>
      </c>
      <c r="I11" s="23" t="s">
        <v>13</v>
      </c>
    </row>
    <row r="12" spans="1:9">
      <c r="A12" s="19" t="s">
        <v>64</v>
      </c>
      <c r="B12" s="15" t="s">
        <v>19</v>
      </c>
      <c r="C12" s="16">
        <v>20</v>
      </c>
      <c r="D12" s="16">
        <v>0.05</v>
      </c>
      <c r="E12" s="16">
        <v>60</v>
      </c>
      <c r="F12" s="16">
        <v>22.5</v>
      </c>
      <c r="G12" s="22">
        <v>25</v>
      </c>
      <c r="H12" s="18">
        <f t="shared" si="0"/>
        <v>62.5</v>
      </c>
      <c r="I12" s="23" t="s">
        <v>34</v>
      </c>
    </row>
    <row r="13" spans="1:9">
      <c r="A13" s="19"/>
      <c r="B13" s="15"/>
      <c r="C13" s="16"/>
      <c r="D13" s="16"/>
      <c r="E13" s="16"/>
      <c r="F13" s="16"/>
      <c r="G13" s="22"/>
      <c r="H13" s="18"/>
      <c r="I13" s="23"/>
    </row>
    <row r="14" spans="1:9">
      <c r="A14" s="19"/>
      <c r="B14" s="15"/>
      <c r="C14" s="16"/>
      <c r="D14" s="16"/>
      <c r="E14" s="16"/>
      <c r="F14" s="16"/>
      <c r="G14" s="22"/>
      <c r="H14" s="18"/>
      <c r="I14" s="23"/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19"/>
      <c r="B16" s="15"/>
      <c r="C16" s="16"/>
      <c r="D16" s="16"/>
      <c r="E16" s="16"/>
      <c r="F16" s="16"/>
      <c r="G16" s="22"/>
      <c r="H16" s="18"/>
      <c r="I16" s="23"/>
    </row>
    <row r="17" spans="1:9">
      <c r="A17" s="47" t="s">
        <v>10</v>
      </c>
      <c r="B17" s="47"/>
      <c r="C17" s="47"/>
      <c r="D17" s="47"/>
      <c r="E17" s="47"/>
      <c r="F17" s="47"/>
      <c r="G17" s="47"/>
      <c r="H17" s="21">
        <f>SUM(H5:H16)</f>
        <v>9105</v>
      </c>
      <c r="I17" s="24"/>
    </row>
    <row r="18" spans="1:9">
      <c r="A18" s="28"/>
      <c r="B18" s="28"/>
      <c r="C18" s="28"/>
      <c r="D18" s="28"/>
      <c r="E18" s="28"/>
      <c r="F18" s="28"/>
      <c r="G18" s="28"/>
      <c r="H18" s="29"/>
      <c r="I18" s="30"/>
    </row>
    <row r="19" spans="1:9">
      <c r="A19" s="28"/>
      <c r="B19" s="37"/>
      <c r="C19" s="28"/>
      <c r="D19" s="28"/>
      <c r="E19" s="28"/>
      <c r="F19" s="28"/>
      <c r="G19" s="28"/>
      <c r="H19" s="29"/>
      <c r="I19" s="30"/>
    </row>
    <row r="20" spans="1:9">
      <c r="A20" s="2"/>
      <c r="I20" s="6"/>
    </row>
    <row r="21" spans="1:9">
      <c r="A21" s="48" t="s">
        <v>20</v>
      </c>
      <c r="B21" s="48"/>
      <c r="C21" s="48"/>
      <c r="D21" s="48"/>
      <c r="E21" s="48"/>
      <c r="F21" s="48"/>
      <c r="G21" s="48"/>
      <c r="H21" s="48"/>
      <c r="I21" s="48"/>
    </row>
    <row r="22" spans="1:9">
      <c r="A22" s="45" t="s">
        <v>1</v>
      </c>
      <c r="B22" s="17" t="s">
        <v>2</v>
      </c>
      <c r="C22" s="17" t="s">
        <v>3</v>
      </c>
      <c r="D22" s="17" t="s">
        <v>5</v>
      </c>
      <c r="E22" s="17" t="s">
        <v>4</v>
      </c>
      <c r="F22" s="17" t="s">
        <v>6</v>
      </c>
      <c r="G22" s="17" t="s">
        <v>24</v>
      </c>
      <c r="H22" s="17" t="s">
        <v>8</v>
      </c>
      <c r="I22" s="17" t="s">
        <v>9</v>
      </c>
    </row>
    <row r="23" spans="1:9" ht="14.25" customHeight="1">
      <c r="A23" s="19" t="s">
        <v>38</v>
      </c>
      <c r="B23" s="15" t="s">
        <v>26</v>
      </c>
      <c r="C23" s="16">
        <v>2150</v>
      </c>
      <c r="D23" s="16">
        <v>2130</v>
      </c>
      <c r="E23" s="16">
        <v>2180</v>
      </c>
      <c r="F23" s="16">
        <v>2170.5</v>
      </c>
      <c r="G23" s="22">
        <f>100000/C23</f>
        <v>46.511627906976742</v>
      </c>
      <c r="H23" s="18">
        <f t="shared" ref="H23:H32" si="1">+G23*(F23-C23)</f>
        <v>953.48837209302314</v>
      </c>
      <c r="I23" s="23" t="s">
        <v>30</v>
      </c>
    </row>
    <row r="24" spans="1:9" ht="14.25" customHeight="1">
      <c r="A24" s="19" t="s">
        <v>39</v>
      </c>
      <c r="B24" s="15" t="s">
        <v>19</v>
      </c>
      <c r="C24" s="15">
        <v>540</v>
      </c>
      <c r="D24" s="16">
        <v>535</v>
      </c>
      <c r="E24" s="16">
        <v>552</v>
      </c>
      <c r="F24" s="20">
        <v>546</v>
      </c>
      <c r="G24" s="22">
        <f t="shared" ref="G24:G32" si="2">100000/C24</f>
        <v>185.18518518518519</v>
      </c>
      <c r="H24" s="18">
        <f t="shared" si="1"/>
        <v>1111.1111111111111</v>
      </c>
      <c r="I24" s="23" t="s">
        <v>30</v>
      </c>
    </row>
    <row r="25" spans="1:9" ht="14.25" customHeight="1">
      <c r="A25" s="19" t="s">
        <v>40</v>
      </c>
      <c r="B25" s="15" t="s">
        <v>19</v>
      </c>
      <c r="C25" s="16">
        <v>7420</v>
      </c>
      <c r="D25" s="16">
        <v>7350</v>
      </c>
      <c r="E25" s="16">
        <v>7540</v>
      </c>
      <c r="F25" s="20">
        <v>7390</v>
      </c>
      <c r="G25" s="22">
        <f t="shared" si="2"/>
        <v>13.477088948787062</v>
      </c>
      <c r="H25" s="18">
        <f t="shared" si="1"/>
        <v>-404.31266846361183</v>
      </c>
      <c r="I25" s="23" t="s">
        <v>53</v>
      </c>
    </row>
    <row r="26" spans="1:9" ht="14.25" customHeight="1">
      <c r="A26" s="19" t="s">
        <v>41</v>
      </c>
      <c r="B26" s="15" t="s">
        <v>19</v>
      </c>
      <c r="C26" s="16">
        <v>1120</v>
      </c>
      <c r="D26" s="16">
        <v>1109</v>
      </c>
      <c r="E26" s="16">
        <v>1145</v>
      </c>
      <c r="F26" s="20">
        <v>1109</v>
      </c>
      <c r="G26" s="22">
        <f t="shared" si="2"/>
        <v>89.285714285714292</v>
      </c>
      <c r="H26" s="18">
        <f t="shared" si="1"/>
        <v>-982.14285714285722</v>
      </c>
      <c r="I26" s="23" t="s">
        <v>13</v>
      </c>
    </row>
    <row r="27" spans="1:9" ht="14.25" customHeight="1">
      <c r="A27" s="19" t="s">
        <v>43</v>
      </c>
      <c r="B27" s="15" t="s">
        <v>19</v>
      </c>
      <c r="C27" s="16">
        <v>188</v>
      </c>
      <c r="D27" s="16">
        <v>186</v>
      </c>
      <c r="E27" s="16">
        <v>192</v>
      </c>
      <c r="F27" s="20">
        <v>187.5</v>
      </c>
      <c r="G27" s="22">
        <f t="shared" si="2"/>
        <v>531.91489361702122</v>
      </c>
      <c r="H27" s="18">
        <f t="shared" si="1"/>
        <v>-265.95744680851061</v>
      </c>
      <c r="I27" s="23" t="s">
        <v>53</v>
      </c>
    </row>
    <row r="28" spans="1:9" ht="14.25" customHeight="1">
      <c r="A28" s="19" t="s">
        <v>45</v>
      </c>
      <c r="B28" s="15" t="s">
        <v>19</v>
      </c>
      <c r="C28" s="16">
        <v>884</v>
      </c>
      <c r="D28" s="16">
        <v>876</v>
      </c>
      <c r="E28" s="16">
        <v>900</v>
      </c>
      <c r="F28" s="20">
        <v>897.5</v>
      </c>
      <c r="G28" s="22">
        <f t="shared" si="2"/>
        <v>113.12217194570135</v>
      </c>
      <c r="H28" s="18">
        <f t="shared" si="1"/>
        <v>1527.1493212669682</v>
      </c>
      <c r="I28" s="23" t="s">
        <v>30</v>
      </c>
    </row>
    <row r="29" spans="1:9" ht="14.25" customHeight="1">
      <c r="A29" s="19" t="s">
        <v>49</v>
      </c>
      <c r="B29" s="15" t="s">
        <v>19</v>
      </c>
      <c r="C29" s="16">
        <v>245.4</v>
      </c>
      <c r="D29" s="16">
        <v>243</v>
      </c>
      <c r="E29" s="16">
        <v>250</v>
      </c>
      <c r="F29" s="20">
        <v>245.5</v>
      </c>
      <c r="G29" s="22">
        <f t="shared" si="2"/>
        <v>407.49796251018745</v>
      </c>
      <c r="H29" s="18">
        <f t="shared" si="1"/>
        <v>40.749796251016427</v>
      </c>
      <c r="I29" s="23" t="s">
        <v>18</v>
      </c>
    </row>
    <row r="30" spans="1:9" ht="14.25" customHeight="1">
      <c r="A30" s="19" t="s">
        <v>50</v>
      </c>
      <c r="B30" s="15" t="s">
        <v>19</v>
      </c>
      <c r="C30" s="16">
        <v>607</v>
      </c>
      <c r="D30" s="16">
        <v>600</v>
      </c>
      <c r="E30" s="16">
        <v>622</v>
      </c>
      <c r="F30" s="20">
        <v>602</v>
      </c>
      <c r="G30" s="22">
        <f t="shared" si="2"/>
        <v>164.74464579901152</v>
      </c>
      <c r="H30" s="18">
        <f t="shared" si="1"/>
        <v>-823.72322899505764</v>
      </c>
      <c r="I30" s="23" t="s">
        <v>34</v>
      </c>
    </row>
    <row r="31" spans="1:9" ht="14.25" customHeight="1">
      <c r="A31" s="19" t="s">
        <v>51</v>
      </c>
      <c r="B31" s="15" t="s">
        <v>19</v>
      </c>
      <c r="C31" s="16">
        <v>727</v>
      </c>
      <c r="D31" s="16">
        <v>720</v>
      </c>
      <c r="E31" s="16">
        <v>742</v>
      </c>
      <c r="F31" s="20">
        <v>737</v>
      </c>
      <c r="G31" s="22">
        <f t="shared" si="2"/>
        <v>137.5515818431912</v>
      </c>
      <c r="H31" s="18">
        <f t="shared" si="1"/>
        <v>1375.5158184319121</v>
      </c>
      <c r="I31" s="23" t="s">
        <v>30</v>
      </c>
    </row>
    <row r="32" spans="1:9" ht="14.25" customHeight="1">
      <c r="A32" s="19" t="s">
        <v>52</v>
      </c>
      <c r="B32" s="15" t="s">
        <v>19</v>
      </c>
      <c r="C32" s="16">
        <v>286</v>
      </c>
      <c r="D32" s="16">
        <v>283</v>
      </c>
      <c r="E32" s="16">
        <v>293</v>
      </c>
      <c r="F32" s="20">
        <v>289.39999999999998</v>
      </c>
      <c r="G32" s="22">
        <f t="shared" si="2"/>
        <v>349.65034965034965</v>
      </c>
      <c r="H32" s="18">
        <f t="shared" si="1"/>
        <v>1188.811188811181</v>
      </c>
      <c r="I32" s="23" t="s">
        <v>30</v>
      </c>
    </row>
    <row r="33" spans="1:9">
      <c r="A33" s="19"/>
      <c r="B33" s="15"/>
      <c r="C33" s="16"/>
      <c r="D33" s="16"/>
      <c r="E33" s="16"/>
      <c r="F33" s="20"/>
      <c r="G33" s="22"/>
      <c r="H33" s="18"/>
      <c r="I33" s="23"/>
    </row>
    <row r="34" spans="1:9">
      <c r="A34" s="47" t="s">
        <v>10</v>
      </c>
      <c r="B34" s="47"/>
      <c r="C34" s="47"/>
      <c r="D34" s="47"/>
      <c r="E34" s="47"/>
      <c r="F34" s="47"/>
      <c r="G34" s="47"/>
      <c r="H34" s="21">
        <f>SUM(H23:H33)</f>
        <v>3720.6894065551751</v>
      </c>
      <c r="I34" s="24"/>
    </row>
    <row r="35" spans="1:9">
      <c r="A35" s="52" t="s">
        <v>14</v>
      </c>
      <c r="B35" s="52"/>
      <c r="C35" s="52"/>
      <c r="I35" s="6"/>
    </row>
    <row r="36" spans="1:9">
      <c r="A36" s="26"/>
      <c r="B36" s="26"/>
      <c r="C36" s="26"/>
      <c r="I36" s="6"/>
    </row>
    <row r="37" spans="1:9">
      <c r="A37" s="26"/>
      <c r="B37" s="26"/>
      <c r="C37" s="26"/>
      <c r="I37" s="6"/>
    </row>
    <row r="38" spans="1:9">
      <c r="I38" s="6"/>
    </row>
    <row r="39" spans="1:9">
      <c r="A39" s="3"/>
      <c r="D39" s="4"/>
      <c r="E39" s="4"/>
      <c r="I39" s="6"/>
    </row>
    <row r="40" spans="1:9">
      <c r="A40" s="9"/>
      <c r="B40" s="10"/>
      <c r="C40" s="10"/>
      <c r="D40" s="10"/>
      <c r="E40" s="10"/>
      <c r="G40" s="7"/>
      <c r="I40" s="6"/>
    </row>
    <row r="41" spans="1:9">
      <c r="A41" s="48" t="s">
        <v>27</v>
      </c>
      <c r="B41" s="48"/>
      <c r="C41" s="48"/>
      <c r="D41" s="48"/>
      <c r="E41" s="48"/>
      <c r="F41" s="48"/>
      <c r="G41" s="11"/>
      <c r="H41" s="31"/>
      <c r="I41" s="6"/>
    </row>
    <row r="42" spans="1:9">
      <c r="A42" s="17" t="s">
        <v>11</v>
      </c>
      <c r="B42" s="17" t="s">
        <v>1</v>
      </c>
      <c r="C42" s="17" t="s">
        <v>2</v>
      </c>
      <c r="D42" s="17" t="s">
        <v>3</v>
      </c>
      <c r="E42" s="17" t="s">
        <v>5</v>
      </c>
      <c r="F42" s="17" t="s">
        <v>4</v>
      </c>
      <c r="G42" s="8"/>
      <c r="H42" s="32"/>
      <c r="I42" s="6"/>
    </row>
    <row r="43" spans="1:9">
      <c r="A43" s="15" t="s">
        <v>57</v>
      </c>
      <c r="B43" s="36" t="s">
        <v>58</v>
      </c>
      <c r="C43" s="36" t="s">
        <v>26</v>
      </c>
      <c r="D43" s="35">
        <v>7119.05</v>
      </c>
      <c r="E43" s="27">
        <v>6701</v>
      </c>
      <c r="F43" s="44" t="s">
        <v>59</v>
      </c>
      <c r="G43" s="5"/>
      <c r="H43" s="31"/>
      <c r="I43" s="14"/>
    </row>
    <row r="44" spans="1:9">
      <c r="A44" s="15" t="s">
        <v>25</v>
      </c>
      <c r="B44" s="36" t="s">
        <v>54</v>
      </c>
      <c r="C44" s="36" t="s">
        <v>26</v>
      </c>
      <c r="D44" s="35">
        <v>572</v>
      </c>
      <c r="E44" s="27">
        <v>556</v>
      </c>
      <c r="F44" s="44">
        <v>600</v>
      </c>
      <c r="G44" s="5"/>
      <c r="H44" s="31"/>
      <c r="I44" s="14"/>
    </row>
    <row r="45" spans="1:9">
      <c r="A45" s="15" t="s">
        <v>25</v>
      </c>
      <c r="B45" s="36" t="s">
        <v>55</v>
      </c>
      <c r="C45" s="36" t="s">
        <v>19</v>
      </c>
      <c r="D45" s="35">
        <v>2233</v>
      </c>
      <c r="E45" s="27">
        <v>2183</v>
      </c>
      <c r="F45" s="44">
        <v>2300</v>
      </c>
      <c r="G45" s="5"/>
      <c r="H45" s="31"/>
      <c r="I45" s="14"/>
    </row>
    <row r="46" spans="1:9">
      <c r="A46" s="15" t="s">
        <v>25</v>
      </c>
      <c r="B46" s="36" t="s">
        <v>56</v>
      </c>
      <c r="C46" s="36" t="s">
        <v>19</v>
      </c>
      <c r="D46" s="35">
        <v>2024</v>
      </c>
      <c r="E46" s="27">
        <v>1926</v>
      </c>
      <c r="F46" s="44">
        <v>2170</v>
      </c>
      <c r="G46" s="5"/>
      <c r="H46" s="31"/>
      <c r="I46" s="14"/>
    </row>
    <row r="47" spans="1:9">
      <c r="A47" s="15" t="s">
        <v>25</v>
      </c>
      <c r="B47" s="36" t="s">
        <v>62</v>
      </c>
      <c r="C47" s="36" t="s">
        <v>19</v>
      </c>
      <c r="D47" s="35">
        <v>631</v>
      </c>
      <c r="E47" s="27">
        <v>605</v>
      </c>
      <c r="F47" s="44">
        <v>670</v>
      </c>
      <c r="G47" s="5"/>
      <c r="H47" s="31"/>
      <c r="I47" s="14"/>
    </row>
    <row r="48" spans="1:9">
      <c r="A48" s="15" t="s">
        <v>61</v>
      </c>
      <c r="B48" s="36" t="s">
        <v>60</v>
      </c>
      <c r="C48" s="36" t="s">
        <v>26</v>
      </c>
      <c r="D48" s="35">
        <v>88</v>
      </c>
      <c r="E48" s="27">
        <v>69</v>
      </c>
      <c r="F48" s="44">
        <v>140</v>
      </c>
      <c r="G48" s="5"/>
      <c r="H48" s="31"/>
      <c r="I48" s="14"/>
    </row>
    <row r="49" spans="1:9">
      <c r="A49" s="15"/>
      <c r="B49" s="36"/>
      <c r="C49" s="36"/>
      <c r="D49" s="35"/>
      <c r="E49" s="27"/>
      <c r="F49" s="44"/>
      <c r="G49" s="5"/>
      <c r="H49" s="31"/>
      <c r="I49" s="14"/>
    </row>
    <row r="50" spans="1:9">
      <c r="A50" s="15"/>
      <c r="B50" s="36"/>
      <c r="C50" s="36"/>
      <c r="D50" s="35"/>
      <c r="E50" s="27"/>
      <c r="F50" s="44"/>
      <c r="G50" s="5"/>
      <c r="H50" s="31"/>
      <c r="I50" s="14"/>
    </row>
    <row r="51" spans="1:9">
      <c r="A51" s="15"/>
      <c r="B51" s="36"/>
      <c r="C51" s="36"/>
      <c r="D51" s="35"/>
      <c r="E51" s="27"/>
      <c r="F51" s="44"/>
      <c r="G51" s="5"/>
      <c r="H51" s="31"/>
      <c r="I51" s="14"/>
    </row>
    <row r="52" spans="1:9">
      <c r="A52" s="39"/>
      <c r="C52" s="40"/>
      <c r="D52" s="41"/>
      <c r="E52" s="42"/>
      <c r="F52" s="43"/>
      <c r="G52" s="5"/>
      <c r="H52" s="31"/>
      <c r="I52" s="14"/>
    </row>
    <row r="53" spans="1:9">
      <c r="A53" s="39"/>
      <c r="C53" s="40"/>
      <c r="D53" s="41"/>
      <c r="E53" s="42"/>
      <c r="F53" s="43"/>
      <c r="G53" s="5"/>
      <c r="H53" s="31"/>
      <c r="I53" s="14"/>
    </row>
    <row r="54" spans="1:9">
      <c r="A54" s="12"/>
      <c r="C54" s="5"/>
      <c r="D54" s="3"/>
      <c r="E54" s="3"/>
      <c r="F54" s="3"/>
      <c r="G54" s="3"/>
      <c r="H54" s="31"/>
      <c r="I54" s="14"/>
    </row>
    <row r="55" spans="1:9" ht="15" customHeight="1">
      <c r="A55" s="48" t="s">
        <v>21</v>
      </c>
      <c r="B55" s="48"/>
      <c r="C55" s="48"/>
      <c r="D55" s="48"/>
      <c r="E55" s="48"/>
      <c r="F55" s="48"/>
      <c r="G55" s="48"/>
      <c r="H55" s="11"/>
      <c r="I55" s="14"/>
    </row>
    <row r="56" spans="1:9">
      <c r="A56" s="38" t="s">
        <v>23</v>
      </c>
      <c r="B56" s="38" t="s">
        <v>1</v>
      </c>
      <c r="C56" s="38" t="s">
        <v>2</v>
      </c>
      <c r="D56" s="17" t="s">
        <v>3</v>
      </c>
      <c r="E56" s="17" t="s">
        <v>12</v>
      </c>
      <c r="F56" s="17" t="s">
        <v>15</v>
      </c>
      <c r="G56" s="25" t="s">
        <v>9</v>
      </c>
      <c r="H56" s="33"/>
      <c r="I56" s="14"/>
    </row>
    <row r="57" spans="1:9">
      <c r="A57" s="15" t="s">
        <v>25</v>
      </c>
      <c r="B57" s="36" t="s">
        <v>37</v>
      </c>
      <c r="C57" s="36" t="s">
        <v>19</v>
      </c>
      <c r="D57" s="35">
        <v>893</v>
      </c>
      <c r="E57" s="27">
        <v>916</v>
      </c>
      <c r="F57" s="18">
        <f t="shared" ref="F57:F61" si="3">(50000/D57)*(E57-D57)</f>
        <v>1287.7939529675252</v>
      </c>
      <c r="G57" s="16" t="s">
        <v>30</v>
      </c>
      <c r="I57" s="46"/>
    </row>
    <row r="58" spans="1:9">
      <c r="A58" s="15" t="s">
        <v>25</v>
      </c>
      <c r="B58" s="15" t="s">
        <v>32</v>
      </c>
      <c r="C58" s="15" t="s">
        <v>19</v>
      </c>
      <c r="D58" s="15">
        <v>612</v>
      </c>
      <c r="E58" s="27">
        <v>625</v>
      </c>
      <c r="F58" s="18">
        <f t="shared" si="3"/>
        <v>1062.0915032679738</v>
      </c>
      <c r="G58" s="16" t="s">
        <v>30</v>
      </c>
      <c r="I58" s="46"/>
    </row>
    <row r="59" spans="1:9">
      <c r="A59" s="15" t="s">
        <v>25</v>
      </c>
      <c r="B59" s="36" t="s">
        <v>35</v>
      </c>
      <c r="C59" s="36" t="s">
        <v>26</v>
      </c>
      <c r="D59" s="35">
        <v>1583</v>
      </c>
      <c r="E59" s="27">
        <v>1626</v>
      </c>
      <c r="F59" s="18">
        <f t="shared" si="3"/>
        <v>1358.1806696146557</v>
      </c>
      <c r="G59" s="16" t="s">
        <v>30</v>
      </c>
      <c r="I59" s="46"/>
    </row>
    <row r="60" spans="1:9">
      <c r="A60" s="15" t="s">
        <v>25</v>
      </c>
      <c r="B60" s="36" t="s">
        <v>31</v>
      </c>
      <c r="C60" s="36" t="s">
        <v>19</v>
      </c>
      <c r="D60" s="35">
        <v>3848</v>
      </c>
      <c r="E60" s="27">
        <v>3778</v>
      </c>
      <c r="F60" s="18">
        <f t="shared" si="3"/>
        <v>-909.56340956340955</v>
      </c>
      <c r="G60" s="16" t="s">
        <v>13</v>
      </c>
      <c r="I60" s="46"/>
    </row>
    <row r="61" spans="1:9">
      <c r="A61" s="15" t="s">
        <v>25</v>
      </c>
      <c r="B61" s="36" t="s">
        <v>56</v>
      </c>
      <c r="C61" s="36" t="s">
        <v>19</v>
      </c>
      <c r="D61" s="35">
        <v>2024</v>
      </c>
      <c r="E61" s="27">
        <v>2070</v>
      </c>
      <c r="F61" s="18">
        <f t="shared" si="3"/>
        <v>1136.3636363636365</v>
      </c>
      <c r="G61" s="16" t="s">
        <v>30</v>
      </c>
      <c r="I61" s="46"/>
    </row>
    <row r="62" spans="1:9">
      <c r="A62" s="15"/>
      <c r="B62" s="36"/>
      <c r="C62" s="36"/>
      <c r="D62" s="35"/>
      <c r="E62" s="27"/>
      <c r="F62" s="18"/>
      <c r="G62" s="16"/>
      <c r="I62" s="46"/>
    </row>
    <row r="63" spans="1:9">
      <c r="A63" s="15"/>
      <c r="B63" s="36"/>
      <c r="C63" s="36"/>
      <c r="D63" s="35"/>
      <c r="E63" s="27"/>
      <c r="F63" s="18"/>
      <c r="G63" s="16"/>
    </row>
    <row r="64" spans="1:9">
      <c r="A64" s="15"/>
      <c r="B64" s="36"/>
      <c r="C64" s="36"/>
      <c r="D64" s="35"/>
      <c r="E64" s="27"/>
      <c r="F64" s="18"/>
      <c r="G64" s="16"/>
    </row>
    <row r="65" spans="1:9">
      <c r="A65" s="15"/>
      <c r="B65" s="36"/>
      <c r="C65" s="36"/>
      <c r="D65" s="35"/>
      <c r="E65" s="27"/>
      <c r="F65" s="18"/>
      <c r="G65" s="16"/>
    </row>
    <row r="66" spans="1:9">
      <c r="A66" s="15"/>
      <c r="B66" s="36"/>
      <c r="C66" s="36"/>
      <c r="D66" s="35"/>
      <c r="E66" s="27"/>
      <c r="F66" s="18"/>
      <c r="G66" s="16"/>
    </row>
    <row r="67" spans="1:9">
      <c r="A67" s="15"/>
      <c r="B67" s="36"/>
      <c r="C67" s="36"/>
      <c r="D67" s="35"/>
      <c r="E67" s="27"/>
      <c r="F67" s="18"/>
      <c r="G67" s="16"/>
      <c r="I67" s="14"/>
    </row>
    <row r="68" spans="1:9">
      <c r="A68" s="54" t="s">
        <v>10</v>
      </c>
      <c r="B68" s="55"/>
      <c r="C68" s="55"/>
      <c r="D68" s="55"/>
      <c r="E68" s="56"/>
      <c r="F68" s="34">
        <f>SUM(F57:F67)</f>
        <v>3934.8663526503819</v>
      </c>
      <c r="I68" s="14"/>
    </row>
    <row r="69" spans="1:9">
      <c r="A69" s="53" t="s">
        <v>22</v>
      </c>
      <c r="B69" s="52"/>
      <c r="C69" s="52"/>
      <c r="F69" s="13"/>
      <c r="I69" s="14"/>
    </row>
    <row r="70" spans="1:9" ht="10.8" customHeight="1">
      <c r="F70" s="13"/>
      <c r="I70" s="14"/>
    </row>
    <row r="71" spans="1:9">
      <c r="F71" s="13"/>
      <c r="I71" s="14"/>
    </row>
    <row r="72" spans="1:9">
      <c r="I72" s="14"/>
    </row>
    <row r="73" spans="1:9">
      <c r="I73" s="14"/>
    </row>
    <row r="74" spans="1:9">
      <c r="I74" s="14"/>
    </row>
    <row r="75" spans="1:9" ht="14.4" customHeight="1">
      <c r="A75" s="49" t="s">
        <v>17</v>
      </c>
      <c r="B75" s="50"/>
      <c r="C75" s="50"/>
      <c r="D75" s="50"/>
      <c r="E75" s="50"/>
      <c r="F75" s="50"/>
      <c r="G75" s="51"/>
      <c r="I75" s="14"/>
    </row>
    <row r="76" spans="1:9" ht="14.4" customHeight="1">
      <c r="A76" s="38" t="s">
        <v>11</v>
      </c>
      <c r="B76" s="38" t="s">
        <v>1</v>
      </c>
      <c r="C76" s="38" t="s">
        <v>2</v>
      </c>
      <c r="D76" s="17" t="s">
        <v>3</v>
      </c>
      <c r="E76" s="25" t="s">
        <v>5</v>
      </c>
      <c r="F76" s="25" t="s">
        <v>4</v>
      </c>
      <c r="G76" s="25" t="s">
        <v>18</v>
      </c>
    </row>
    <row r="77" spans="1:9">
      <c r="A77" s="15" t="s">
        <v>25</v>
      </c>
      <c r="B77" s="36" t="s">
        <v>28</v>
      </c>
      <c r="C77" s="36" t="s">
        <v>26</v>
      </c>
      <c r="D77" s="35">
        <v>1205</v>
      </c>
      <c r="E77" s="27">
        <v>1148</v>
      </c>
      <c r="F77" s="44">
        <v>1275</v>
      </c>
    </row>
    <row r="78" spans="1:9">
      <c r="A78" s="15" t="s">
        <v>25</v>
      </c>
      <c r="B78" s="36" t="s">
        <v>29</v>
      </c>
      <c r="C78" s="36" t="s">
        <v>19</v>
      </c>
      <c r="D78" s="35">
        <v>523</v>
      </c>
      <c r="E78" s="27">
        <v>514</v>
      </c>
      <c r="F78" s="44">
        <v>540</v>
      </c>
    </row>
    <row r="79" spans="1:9">
      <c r="A79" s="15" t="s">
        <v>25</v>
      </c>
      <c r="B79" s="36" t="s">
        <v>36</v>
      </c>
      <c r="C79" s="36" t="s">
        <v>19</v>
      </c>
      <c r="D79" s="35">
        <v>557</v>
      </c>
      <c r="E79" s="27">
        <v>545</v>
      </c>
      <c r="F79" s="44">
        <v>574</v>
      </c>
    </row>
    <row r="80" spans="1:9">
      <c r="A80" s="15" t="s">
        <v>25</v>
      </c>
      <c r="B80" s="36" t="s">
        <v>54</v>
      </c>
      <c r="C80" s="36" t="s">
        <v>26</v>
      </c>
      <c r="D80" s="35">
        <v>572</v>
      </c>
      <c r="E80" s="27">
        <v>556</v>
      </c>
      <c r="F80" s="44">
        <v>600</v>
      </c>
    </row>
    <row r="81" spans="1:6">
      <c r="A81" s="15" t="s">
        <v>25</v>
      </c>
      <c r="B81" s="36" t="s">
        <v>55</v>
      </c>
      <c r="C81" s="36" t="s">
        <v>19</v>
      </c>
      <c r="D81" s="35">
        <v>2233</v>
      </c>
      <c r="E81" s="27">
        <v>2183</v>
      </c>
      <c r="F81" s="44">
        <v>2300</v>
      </c>
    </row>
    <row r="82" spans="1:6">
      <c r="A82" s="15" t="s">
        <v>25</v>
      </c>
      <c r="B82" s="36" t="s">
        <v>62</v>
      </c>
      <c r="C82" s="36" t="s">
        <v>19</v>
      </c>
      <c r="D82" s="35">
        <v>631</v>
      </c>
      <c r="E82" s="27">
        <v>605</v>
      </c>
      <c r="F82" s="44">
        <v>670</v>
      </c>
    </row>
    <row r="83" spans="1:6">
      <c r="A83" s="15" t="s">
        <v>61</v>
      </c>
      <c r="B83" s="36" t="s">
        <v>60</v>
      </c>
      <c r="C83" s="36" t="s">
        <v>26</v>
      </c>
      <c r="D83" s="35">
        <v>88</v>
      </c>
      <c r="E83" s="27">
        <v>69</v>
      </c>
      <c r="F83" s="44">
        <v>140</v>
      </c>
    </row>
    <row r="109" spans="2:2">
      <c r="B109" s="6">
        <f>175*61</f>
        <v>10675</v>
      </c>
    </row>
  </sheetData>
  <mergeCells count="11">
    <mergeCell ref="A75:G75"/>
    <mergeCell ref="A35:C35"/>
    <mergeCell ref="A55:G55"/>
    <mergeCell ref="A69:C69"/>
    <mergeCell ref="A41:F41"/>
    <mergeCell ref="A68:E68"/>
    <mergeCell ref="A17:G17"/>
    <mergeCell ref="A2:I2"/>
    <mergeCell ref="A21:I21"/>
    <mergeCell ref="A34:G34"/>
    <mergeCell ref="A3:I3"/>
  </mergeCells>
  <phoneticPr fontId="0" type="noConversion"/>
  <conditionalFormatting sqref="F68 H34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2024-10-01T10:22:01Z</dcterms:modified>
</cp:coreProperties>
</file>